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YandexDisk\Флешка\Публикации\Чистовики\2026\"/>
    </mc:Choice>
  </mc:AlternateContent>
  <xr:revisionPtr revIDLastSave="0" documentId="13_ncr:1_{E0CD670D-6304-4C64-AC83-1AA494953C6C}" xr6:coauthVersionLast="45" xr6:coauthVersionMax="45" xr10:uidLastSave="{00000000-0000-0000-0000-000000000000}"/>
  <bookViews>
    <workbookView xWindow="-108" yWindow="-108" windowWidth="23256" windowHeight="12576" tabRatio="677" activeTab="4" xr2:uid="{F170B33E-B97A-417C-A17E-3E2A5CCA7F61}"/>
  </bookViews>
  <sheets>
    <sheet name="Описание" sheetId="6" r:id="rId1"/>
    <sheet name="Констатирующ этап_Контр гр" sheetId="1" r:id="rId2"/>
    <sheet name="Контрольный этап_Контр гр" sheetId="3" r:id="rId3"/>
    <sheet name="Констатирующ этап_Эксп гр" sheetId="4" r:id="rId4"/>
    <sheet name="Контр этап_Эксп гр" sheetId="5" r:id="rId5"/>
  </sheets>
  <definedNames>
    <definedName name="_xlnm._FilterDatabase" localSheetId="1" hidden="1">'Констатирующ этап_Контр гр'!$E$4:$E$54</definedName>
    <definedName name="_xlnm._FilterDatabase" localSheetId="3" hidden="1">'Констатирующ этап_Эксп гр'!$E$4:$E$52</definedName>
    <definedName name="_xlnm._FilterDatabase" localSheetId="4" hidden="1">'Контр этап_Эксп гр'!$E$4:$E$52</definedName>
    <definedName name="_xlnm._FilterDatabase" localSheetId="2" hidden="1">'Контрольный этап_Контр гр'!$E$4:$E$54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7" i="4" l="1"/>
  <c r="F46" i="5" l="1"/>
  <c r="F45" i="5"/>
  <c r="F44" i="5"/>
  <c r="F43" i="5"/>
  <c r="F42" i="5"/>
  <c r="I41" i="5"/>
  <c r="F41" i="5"/>
  <c r="S40" i="5"/>
  <c r="P40" i="5"/>
  <c r="O40" i="5"/>
  <c r="N40" i="5"/>
  <c r="M40" i="5"/>
  <c r="J40" i="5"/>
  <c r="I40" i="5"/>
  <c r="G40" i="5"/>
  <c r="F40" i="5"/>
  <c r="D40" i="5"/>
  <c r="C40" i="5"/>
  <c r="B40" i="5"/>
  <c r="S39" i="5"/>
  <c r="R39" i="5"/>
  <c r="P39" i="5"/>
  <c r="O39" i="5"/>
  <c r="N39" i="5"/>
  <c r="M39" i="5"/>
  <c r="J39" i="5"/>
  <c r="I39" i="5"/>
  <c r="G39" i="5"/>
  <c r="F39" i="5"/>
  <c r="D39" i="5"/>
  <c r="C39" i="5"/>
  <c r="B39" i="5"/>
  <c r="X38" i="5"/>
  <c r="U38" i="5"/>
  <c r="S38" i="5"/>
  <c r="R38" i="5"/>
  <c r="P38" i="5"/>
  <c r="O38" i="5"/>
  <c r="N38" i="5"/>
  <c r="M38" i="5"/>
  <c r="K38" i="5"/>
  <c r="J38" i="5"/>
  <c r="I38" i="5"/>
  <c r="G38" i="5"/>
  <c r="G50" i="5" s="1"/>
  <c r="F38" i="5"/>
  <c r="D38" i="5"/>
  <c r="C38" i="5"/>
  <c r="B38" i="5"/>
  <c r="X37" i="5"/>
  <c r="U37" i="5"/>
  <c r="U50" i="5" s="1"/>
  <c r="S37" i="5"/>
  <c r="R37" i="5"/>
  <c r="P37" i="5"/>
  <c r="P50" i="5" s="1"/>
  <c r="O37" i="5"/>
  <c r="N37" i="5"/>
  <c r="M37" i="5"/>
  <c r="M50" i="5" s="1"/>
  <c r="K37" i="5"/>
  <c r="J37" i="5"/>
  <c r="J50" i="5" s="1"/>
  <c r="I37" i="5"/>
  <c r="I50" i="5" s="1"/>
  <c r="G37" i="5"/>
  <c r="F37" i="5"/>
  <c r="D37" i="5"/>
  <c r="D50" i="5" s="1"/>
  <c r="C37" i="5"/>
  <c r="B37" i="5"/>
  <c r="B50" i="5" s="1"/>
  <c r="X36" i="5"/>
  <c r="V33" i="5"/>
  <c r="T33" i="5"/>
  <c r="Q33" i="5"/>
  <c r="L33" i="5"/>
  <c r="H33" i="5"/>
  <c r="E33" i="5"/>
  <c r="V32" i="5"/>
  <c r="T32" i="5"/>
  <c r="Q32" i="5"/>
  <c r="L32" i="5"/>
  <c r="H32" i="5"/>
  <c r="E32" i="5"/>
  <c r="V31" i="5"/>
  <c r="T31" i="5"/>
  <c r="Q31" i="5"/>
  <c r="L31" i="5"/>
  <c r="H31" i="5"/>
  <c r="E31" i="5"/>
  <c r="V30" i="5"/>
  <c r="T30" i="5"/>
  <c r="Q30" i="5"/>
  <c r="L30" i="5"/>
  <c r="H30" i="5"/>
  <c r="E30" i="5"/>
  <c r="V29" i="5"/>
  <c r="T29" i="5"/>
  <c r="Q29" i="5"/>
  <c r="L29" i="5"/>
  <c r="H29" i="5"/>
  <c r="E29" i="5"/>
  <c r="V28" i="5"/>
  <c r="T28" i="5"/>
  <c r="Q28" i="5"/>
  <c r="L28" i="5"/>
  <c r="H28" i="5"/>
  <c r="E28" i="5"/>
  <c r="V27" i="5"/>
  <c r="T27" i="5"/>
  <c r="Q27" i="5"/>
  <c r="L27" i="5"/>
  <c r="H27" i="5"/>
  <c r="E27" i="5"/>
  <c r="V26" i="5"/>
  <c r="T26" i="5"/>
  <c r="Q26" i="5"/>
  <c r="L26" i="5"/>
  <c r="H26" i="5"/>
  <c r="E26" i="5"/>
  <c r="V25" i="5"/>
  <c r="T25" i="5"/>
  <c r="Q25" i="5"/>
  <c r="L25" i="5"/>
  <c r="H25" i="5"/>
  <c r="E25" i="5"/>
  <c r="V24" i="5"/>
  <c r="T24" i="5"/>
  <c r="Q24" i="5"/>
  <c r="L24" i="5"/>
  <c r="H24" i="5"/>
  <c r="E24" i="5"/>
  <c r="V23" i="5"/>
  <c r="T23" i="5"/>
  <c r="Q23" i="5"/>
  <c r="L23" i="5"/>
  <c r="H23" i="5"/>
  <c r="E23" i="5"/>
  <c r="V22" i="5"/>
  <c r="T22" i="5"/>
  <c r="Q22" i="5"/>
  <c r="L22" i="5"/>
  <c r="H22" i="5"/>
  <c r="E22" i="5"/>
  <c r="V21" i="5"/>
  <c r="T21" i="5"/>
  <c r="Q21" i="5"/>
  <c r="L21" i="5"/>
  <c r="H21" i="5"/>
  <c r="E21" i="5"/>
  <c r="V20" i="5"/>
  <c r="T20" i="5"/>
  <c r="Q20" i="5"/>
  <c r="L20" i="5"/>
  <c r="H20" i="5"/>
  <c r="E20" i="5"/>
  <c r="V19" i="5"/>
  <c r="T19" i="5"/>
  <c r="Q19" i="5"/>
  <c r="L19" i="5"/>
  <c r="H19" i="5"/>
  <c r="E19" i="5"/>
  <c r="V18" i="5"/>
  <c r="T18" i="5"/>
  <c r="Q18" i="5"/>
  <c r="L18" i="5"/>
  <c r="H18" i="5"/>
  <c r="E18" i="5"/>
  <c r="V17" i="5"/>
  <c r="T17" i="5"/>
  <c r="Q17" i="5"/>
  <c r="L17" i="5"/>
  <c r="H17" i="5"/>
  <c r="E17" i="5"/>
  <c r="V16" i="5"/>
  <c r="T16" i="5"/>
  <c r="Q16" i="5"/>
  <c r="L16" i="5"/>
  <c r="H16" i="5"/>
  <c r="E16" i="5"/>
  <c r="V15" i="5"/>
  <c r="T15" i="5"/>
  <c r="Q15" i="5"/>
  <c r="L15" i="5"/>
  <c r="H15" i="5"/>
  <c r="E15" i="5"/>
  <c r="V14" i="5"/>
  <c r="T14" i="5"/>
  <c r="Q14" i="5"/>
  <c r="L14" i="5"/>
  <c r="H14" i="5"/>
  <c r="E14" i="5"/>
  <c r="V13" i="5"/>
  <c r="T13" i="5"/>
  <c r="Q13" i="5"/>
  <c r="Q37" i="5" s="1"/>
  <c r="L13" i="5"/>
  <c r="H13" i="5"/>
  <c r="E13" i="5"/>
  <c r="V12" i="5"/>
  <c r="T12" i="5"/>
  <c r="Q12" i="5"/>
  <c r="L12" i="5"/>
  <c r="L40" i="5" s="1"/>
  <c r="H12" i="5"/>
  <c r="E12" i="5"/>
  <c r="V11" i="5"/>
  <c r="T11" i="5"/>
  <c r="T40" i="5" s="1"/>
  <c r="Q11" i="5"/>
  <c r="Q47" i="5" s="1"/>
  <c r="L11" i="5"/>
  <c r="L46" i="5" s="1"/>
  <c r="H11" i="5"/>
  <c r="E11" i="5"/>
  <c r="E45" i="5" s="1"/>
  <c r="V38" i="5" l="1"/>
  <c r="T38" i="5"/>
  <c r="S50" i="5"/>
  <c r="R50" i="5"/>
  <c r="T42" i="5"/>
  <c r="W17" i="5"/>
  <c r="W21" i="5"/>
  <c r="W25" i="5"/>
  <c r="W29" i="5"/>
  <c r="N50" i="5"/>
  <c r="O50" i="5"/>
  <c r="W13" i="5"/>
  <c r="W33" i="5"/>
  <c r="K50" i="5"/>
  <c r="W20" i="5"/>
  <c r="W28" i="5"/>
  <c r="W32" i="5"/>
  <c r="H43" i="5"/>
  <c r="W16" i="5"/>
  <c r="W24" i="5"/>
  <c r="W18" i="5"/>
  <c r="W22" i="5"/>
  <c r="W26" i="5"/>
  <c r="W30" i="5"/>
  <c r="F50" i="5"/>
  <c r="C50" i="5"/>
  <c r="W15" i="5"/>
  <c r="W19" i="5"/>
  <c r="W23" i="5"/>
  <c r="W27" i="5"/>
  <c r="W31" i="5"/>
  <c r="E46" i="5"/>
  <c r="W12" i="5"/>
  <c r="E39" i="5"/>
  <c r="L43" i="5"/>
  <c r="V37" i="5"/>
  <c r="V50" i="5" s="1"/>
  <c r="H40" i="5"/>
  <c r="Q40" i="5"/>
  <c r="Q41" i="5"/>
  <c r="H42" i="5"/>
  <c r="E43" i="5"/>
  <c r="Q43" i="5"/>
  <c r="L44" i="5"/>
  <c r="H45" i="5"/>
  <c r="H47" i="5"/>
  <c r="Q48" i="5"/>
  <c r="L41" i="5"/>
  <c r="Q46" i="5"/>
  <c r="W14" i="5"/>
  <c r="E38" i="5"/>
  <c r="Q38" i="5"/>
  <c r="L39" i="5"/>
  <c r="T39" i="5"/>
  <c r="E40" i="5"/>
  <c r="H41" i="5"/>
  <c r="T41" i="5"/>
  <c r="L42" i="5"/>
  <c r="E44" i="5"/>
  <c r="Q44" i="5"/>
  <c r="L45" i="5"/>
  <c r="H46" i="5"/>
  <c r="L47" i="5"/>
  <c r="Q49" i="5"/>
  <c r="E37" i="5"/>
  <c r="E41" i="5"/>
  <c r="H44" i="5"/>
  <c r="H48" i="5"/>
  <c r="W11" i="5"/>
  <c r="H38" i="5"/>
  <c r="L38" i="5"/>
  <c r="H37" i="5"/>
  <c r="L37" i="5"/>
  <c r="T37" i="5"/>
  <c r="H39" i="5"/>
  <c r="Q39" i="5"/>
  <c r="E42" i="5"/>
  <c r="Q42" i="5"/>
  <c r="Q45" i="5"/>
  <c r="F46" i="4"/>
  <c r="F45" i="4"/>
  <c r="F44" i="4"/>
  <c r="F43" i="4"/>
  <c r="F42" i="4"/>
  <c r="I41" i="4"/>
  <c r="F41" i="4"/>
  <c r="S40" i="4"/>
  <c r="P40" i="4"/>
  <c r="O40" i="4"/>
  <c r="N40" i="4"/>
  <c r="M40" i="4"/>
  <c r="J40" i="4"/>
  <c r="I40" i="4"/>
  <c r="G40" i="4"/>
  <c r="F40" i="4"/>
  <c r="D40" i="4"/>
  <c r="C40" i="4"/>
  <c r="B40" i="4"/>
  <c r="S39" i="4"/>
  <c r="R39" i="4"/>
  <c r="P39" i="4"/>
  <c r="O39" i="4"/>
  <c r="N39" i="4"/>
  <c r="M39" i="4"/>
  <c r="J39" i="4"/>
  <c r="I39" i="4"/>
  <c r="G39" i="4"/>
  <c r="F39" i="4"/>
  <c r="D39" i="4"/>
  <c r="C39" i="4"/>
  <c r="B39" i="4"/>
  <c r="X38" i="4"/>
  <c r="U38" i="4"/>
  <c r="S38" i="4"/>
  <c r="R38" i="4"/>
  <c r="P38" i="4"/>
  <c r="O38" i="4"/>
  <c r="N38" i="4"/>
  <c r="M38" i="4"/>
  <c r="K38" i="4"/>
  <c r="J38" i="4"/>
  <c r="I38" i="4"/>
  <c r="G38" i="4"/>
  <c r="F38" i="4"/>
  <c r="D38" i="4"/>
  <c r="C38" i="4"/>
  <c r="B38" i="4"/>
  <c r="X37" i="4"/>
  <c r="U37" i="4"/>
  <c r="U50" i="4" s="1"/>
  <c r="S37" i="4"/>
  <c r="R37" i="4"/>
  <c r="P37" i="4"/>
  <c r="P50" i="4" s="1"/>
  <c r="O37" i="4"/>
  <c r="N37" i="4"/>
  <c r="M37" i="4"/>
  <c r="K37" i="4"/>
  <c r="K50" i="4" s="1"/>
  <c r="J37" i="4"/>
  <c r="J50" i="4" s="1"/>
  <c r="I37" i="4"/>
  <c r="I50" i="4" s="1"/>
  <c r="G37" i="4"/>
  <c r="G50" i="4" s="1"/>
  <c r="F37" i="4"/>
  <c r="D37" i="4"/>
  <c r="D50" i="4" s="1"/>
  <c r="C37" i="4"/>
  <c r="B37" i="4"/>
  <c r="X36" i="4"/>
  <c r="V33" i="4"/>
  <c r="T33" i="4"/>
  <c r="Q33" i="4"/>
  <c r="L33" i="4"/>
  <c r="H33" i="4"/>
  <c r="E33" i="4"/>
  <c r="V32" i="4"/>
  <c r="T32" i="4"/>
  <c r="Q32" i="4"/>
  <c r="L32" i="4"/>
  <c r="H32" i="4"/>
  <c r="E32" i="4"/>
  <c r="V31" i="4"/>
  <c r="T31" i="4"/>
  <c r="Q31" i="4"/>
  <c r="L31" i="4"/>
  <c r="H31" i="4"/>
  <c r="E31" i="4"/>
  <c r="V30" i="4"/>
  <c r="T30" i="4"/>
  <c r="Q30" i="4"/>
  <c r="L30" i="4"/>
  <c r="H30" i="4"/>
  <c r="E30" i="4"/>
  <c r="V29" i="4"/>
  <c r="T29" i="4"/>
  <c r="Q29" i="4"/>
  <c r="L29" i="4"/>
  <c r="H29" i="4"/>
  <c r="E29" i="4"/>
  <c r="V28" i="4"/>
  <c r="T28" i="4"/>
  <c r="Q28" i="4"/>
  <c r="L28" i="4"/>
  <c r="H28" i="4"/>
  <c r="E28" i="4"/>
  <c r="V27" i="4"/>
  <c r="T27" i="4"/>
  <c r="L27" i="4"/>
  <c r="H27" i="4"/>
  <c r="E27" i="4"/>
  <c r="V26" i="4"/>
  <c r="T26" i="4"/>
  <c r="Q26" i="4"/>
  <c r="L26" i="4"/>
  <c r="H26" i="4"/>
  <c r="E26" i="4"/>
  <c r="V25" i="4"/>
  <c r="T25" i="4"/>
  <c r="Q25" i="4"/>
  <c r="L25" i="4"/>
  <c r="H25" i="4"/>
  <c r="E25" i="4"/>
  <c r="V24" i="4"/>
  <c r="T24" i="4"/>
  <c r="Q24" i="4"/>
  <c r="L24" i="4"/>
  <c r="H24" i="4"/>
  <c r="E24" i="4"/>
  <c r="V23" i="4"/>
  <c r="T23" i="4"/>
  <c r="Q23" i="4"/>
  <c r="L23" i="4"/>
  <c r="H23" i="4"/>
  <c r="E23" i="4"/>
  <c r="V22" i="4"/>
  <c r="T22" i="4"/>
  <c r="Q22" i="4"/>
  <c r="L22" i="4"/>
  <c r="H22" i="4"/>
  <c r="E22" i="4"/>
  <c r="V21" i="4"/>
  <c r="T21" i="4"/>
  <c r="Q21" i="4"/>
  <c r="L21" i="4"/>
  <c r="H21" i="4"/>
  <c r="E21" i="4"/>
  <c r="V20" i="4"/>
  <c r="T20" i="4"/>
  <c r="Q20" i="4"/>
  <c r="L20" i="4"/>
  <c r="H20" i="4"/>
  <c r="E20" i="4"/>
  <c r="V19" i="4"/>
  <c r="T19" i="4"/>
  <c r="Q19" i="4"/>
  <c r="L19" i="4"/>
  <c r="H19" i="4"/>
  <c r="E19" i="4"/>
  <c r="V18" i="4"/>
  <c r="T18" i="4"/>
  <c r="Q18" i="4"/>
  <c r="L18" i="4"/>
  <c r="H18" i="4"/>
  <c r="E18" i="4"/>
  <c r="V17" i="4"/>
  <c r="T17" i="4"/>
  <c r="Q17" i="4"/>
  <c r="L17" i="4"/>
  <c r="H17" i="4"/>
  <c r="E17" i="4"/>
  <c r="V16" i="4"/>
  <c r="T16" i="4"/>
  <c r="Q16" i="4"/>
  <c r="L16" i="4"/>
  <c r="H16" i="4"/>
  <c r="E16" i="4"/>
  <c r="V15" i="4"/>
  <c r="T15" i="4"/>
  <c r="Q15" i="4"/>
  <c r="L15" i="4"/>
  <c r="H15" i="4"/>
  <c r="E15" i="4"/>
  <c r="V14" i="4"/>
  <c r="T14" i="4"/>
  <c r="Q14" i="4"/>
  <c r="L14" i="4"/>
  <c r="H14" i="4"/>
  <c r="E14" i="4"/>
  <c r="V13" i="4"/>
  <c r="T13" i="4"/>
  <c r="Q13" i="4"/>
  <c r="L13" i="4"/>
  <c r="H13" i="4"/>
  <c r="E13" i="4"/>
  <c r="V12" i="4"/>
  <c r="T12" i="4"/>
  <c r="Q12" i="4"/>
  <c r="L12" i="4"/>
  <c r="H12" i="4"/>
  <c r="E12" i="4"/>
  <c r="V11" i="4"/>
  <c r="T11" i="4"/>
  <c r="T40" i="4" s="1"/>
  <c r="Q11" i="4"/>
  <c r="Q47" i="4" s="1"/>
  <c r="L11" i="4"/>
  <c r="H11" i="4"/>
  <c r="E11" i="4"/>
  <c r="E45" i="4" s="1"/>
  <c r="T50" i="5" l="1"/>
  <c r="Q50" i="5"/>
  <c r="H50" i="5"/>
  <c r="L50" i="5"/>
  <c r="E50" i="5"/>
  <c r="V38" i="4"/>
  <c r="R50" i="4"/>
  <c r="S50" i="4"/>
  <c r="O50" i="4"/>
  <c r="M50" i="4"/>
  <c r="N50" i="4"/>
  <c r="L46" i="4"/>
  <c r="W12" i="4"/>
  <c r="W16" i="4"/>
  <c r="W20" i="4"/>
  <c r="W24" i="4"/>
  <c r="W28" i="4"/>
  <c r="W32" i="4"/>
  <c r="H43" i="4"/>
  <c r="W15" i="4"/>
  <c r="W23" i="4"/>
  <c r="W27" i="4"/>
  <c r="W31" i="4"/>
  <c r="B50" i="4"/>
  <c r="W19" i="4"/>
  <c r="F50" i="4"/>
  <c r="W13" i="4"/>
  <c r="W17" i="4"/>
  <c r="W21" i="4"/>
  <c r="W25" i="4"/>
  <c r="W29" i="4"/>
  <c r="W33" i="4"/>
  <c r="W14" i="4"/>
  <c r="W18" i="4"/>
  <c r="W22" i="4"/>
  <c r="W26" i="4"/>
  <c r="W30" i="4"/>
  <c r="C50" i="4"/>
  <c r="E39" i="4"/>
  <c r="L40" i="4"/>
  <c r="E41" i="4"/>
  <c r="L41" i="4"/>
  <c r="T42" i="4"/>
  <c r="L43" i="4"/>
  <c r="H44" i="4"/>
  <c r="E46" i="4"/>
  <c r="Q46" i="4"/>
  <c r="H48" i="4"/>
  <c r="E37" i="4"/>
  <c r="Q37" i="4"/>
  <c r="V37" i="4"/>
  <c r="V50" i="4" s="1"/>
  <c r="H38" i="4"/>
  <c r="L38" i="4"/>
  <c r="T38" i="4"/>
  <c r="H40" i="4"/>
  <c r="Q40" i="4"/>
  <c r="Q41" i="4"/>
  <c r="H42" i="4"/>
  <c r="E43" i="4"/>
  <c r="Q43" i="4"/>
  <c r="L44" i="4"/>
  <c r="H45" i="4"/>
  <c r="H47" i="4"/>
  <c r="Q48" i="4"/>
  <c r="E38" i="4"/>
  <c r="Q38" i="4"/>
  <c r="L39" i="4"/>
  <c r="T39" i="4"/>
  <c r="E40" i="4"/>
  <c r="H41" i="4"/>
  <c r="T41" i="4"/>
  <c r="L42" i="4"/>
  <c r="E44" i="4"/>
  <c r="Q44" i="4"/>
  <c r="L45" i="4"/>
  <c r="H46" i="4"/>
  <c r="L47" i="4"/>
  <c r="Q49" i="4"/>
  <c r="W11" i="4"/>
  <c r="H37" i="4"/>
  <c r="L37" i="4"/>
  <c r="T37" i="4"/>
  <c r="H39" i="4"/>
  <c r="Q39" i="4"/>
  <c r="E42" i="4"/>
  <c r="Q42" i="4"/>
  <c r="Q45" i="4"/>
  <c r="X38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11" i="3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11" i="1"/>
  <c r="F48" i="3"/>
  <c r="F47" i="3"/>
  <c r="F46" i="3"/>
  <c r="F45" i="3"/>
  <c r="F44" i="3"/>
  <c r="I43" i="3"/>
  <c r="F43" i="3"/>
  <c r="S42" i="3"/>
  <c r="P42" i="3"/>
  <c r="O42" i="3"/>
  <c r="N42" i="3"/>
  <c r="M42" i="3"/>
  <c r="J42" i="3"/>
  <c r="I42" i="3"/>
  <c r="G42" i="3"/>
  <c r="F42" i="3"/>
  <c r="D42" i="3"/>
  <c r="C42" i="3"/>
  <c r="B42" i="3"/>
  <c r="S41" i="3"/>
  <c r="R41" i="3"/>
  <c r="P41" i="3"/>
  <c r="O41" i="3"/>
  <c r="N41" i="3"/>
  <c r="M41" i="3"/>
  <c r="J41" i="3"/>
  <c r="I41" i="3"/>
  <c r="G41" i="3"/>
  <c r="F41" i="3"/>
  <c r="D41" i="3"/>
  <c r="C41" i="3"/>
  <c r="B41" i="3"/>
  <c r="X40" i="3"/>
  <c r="U40" i="3"/>
  <c r="S40" i="3"/>
  <c r="R40" i="3"/>
  <c r="P40" i="3"/>
  <c r="O40" i="3"/>
  <c r="N40" i="3"/>
  <c r="M40" i="3"/>
  <c r="K40" i="3"/>
  <c r="J40" i="3"/>
  <c r="I40" i="3"/>
  <c r="G40" i="3"/>
  <c r="F40" i="3"/>
  <c r="D40" i="3"/>
  <c r="C40" i="3"/>
  <c r="B40" i="3"/>
  <c r="X39" i="3"/>
  <c r="U39" i="3"/>
  <c r="U52" i="3" s="1"/>
  <c r="S39" i="3"/>
  <c r="R39" i="3"/>
  <c r="R52" i="3" s="1"/>
  <c r="P39" i="3"/>
  <c r="O39" i="3"/>
  <c r="N39" i="3"/>
  <c r="M39" i="3"/>
  <c r="M52" i="3" s="1"/>
  <c r="K39" i="3"/>
  <c r="J39" i="3"/>
  <c r="J52" i="3" s="1"/>
  <c r="I39" i="3"/>
  <c r="G39" i="3"/>
  <c r="F39" i="3"/>
  <c r="D39" i="3"/>
  <c r="C39" i="3"/>
  <c r="B39" i="3"/>
  <c r="B52" i="3" s="1"/>
  <c r="V35" i="3"/>
  <c r="T35" i="3"/>
  <c r="Q35" i="3"/>
  <c r="L35" i="3"/>
  <c r="H35" i="3"/>
  <c r="E35" i="3"/>
  <c r="V34" i="3"/>
  <c r="T34" i="3"/>
  <c r="Q34" i="3"/>
  <c r="L34" i="3"/>
  <c r="H34" i="3"/>
  <c r="E34" i="3"/>
  <c r="V33" i="3"/>
  <c r="T33" i="3"/>
  <c r="Q33" i="3"/>
  <c r="L33" i="3"/>
  <c r="H33" i="3"/>
  <c r="E33" i="3"/>
  <c r="V32" i="3"/>
  <c r="T32" i="3"/>
  <c r="Q32" i="3"/>
  <c r="L32" i="3"/>
  <c r="H32" i="3"/>
  <c r="E32" i="3"/>
  <c r="V31" i="3"/>
  <c r="T31" i="3"/>
  <c r="Q31" i="3"/>
  <c r="L31" i="3"/>
  <c r="H31" i="3"/>
  <c r="E31" i="3"/>
  <c r="V30" i="3"/>
  <c r="T30" i="3"/>
  <c r="Q30" i="3"/>
  <c r="L30" i="3"/>
  <c r="H30" i="3"/>
  <c r="E30" i="3"/>
  <c r="V29" i="3"/>
  <c r="T29" i="3"/>
  <c r="Q29" i="3"/>
  <c r="L29" i="3"/>
  <c r="H29" i="3"/>
  <c r="E29" i="3"/>
  <c r="V28" i="3"/>
  <c r="T28" i="3"/>
  <c r="Q28" i="3"/>
  <c r="L28" i="3"/>
  <c r="H28" i="3"/>
  <c r="E28" i="3"/>
  <c r="V27" i="3"/>
  <c r="T27" i="3"/>
  <c r="Q27" i="3"/>
  <c r="L27" i="3"/>
  <c r="H27" i="3"/>
  <c r="E27" i="3"/>
  <c r="V26" i="3"/>
  <c r="T26" i="3"/>
  <c r="Q26" i="3"/>
  <c r="L26" i="3"/>
  <c r="H26" i="3"/>
  <c r="E26" i="3"/>
  <c r="V25" i="3"/>
  <c r="T25" i="3"/>
  <c r="Q25" i="3"/>
  <c r="L25" i="3"/>
  <c r="H25" i="3"/>
  <c r="E25" i="3"/>
  <c r="V24" i="3"/>
  <c r="T24" i="3"/>
  <c r="Q24" i="3"/>
  <c r="L24" i="3"/>
  <c r="H24" i="3"/>
  <c r="E24" i="3"/>
  <c r="V23" i="3"/>
  <c r="T23" i="3"/>
  <c r="Q23" i="3"/>
  <c r="L23" i="3"/>
  <c r="H23" i="3"/>
  <c r="E23" i="3"/>
  <c r="V22" i="3"/>
  <c r="T22" i="3"/>
  <c r="Q22" i="3"/>
  <c r="L22" i="3"/>
  <c r="H22" i="3"/>
  <c r="E22" i="3"/>
  <c r="V21" i="3"/>
  <c r="T21" i="3"/>
  <c r="Q21" i="3"/>
  <c r="L21" i="3"/>
  <c r="H21" i="3"/>
  <c r="E21" i="3"/>
  <c r="V20" i="3"/>
  <c r="T20" i="3"/>
  <c r="Q20" i="3"/>
  <c r="L20" i="3"/>
  <c r="H20" i="3"/>
  <c r="E20" i="3"/>
  <c r="V19" i="3"/>
  <c r="T19" i="3"/>
  <c r="Q19" i="3"/>
  <c r="L19" i="3"/>
  <c r="H19" i="3"/>
  <c r="E19" i="3"/>
  <c r="V18" i="3"/>
  <c r="T18" i="3"/>
  <c r="Q18" i="3"/>
  <c r="L18" i="3"/>
  <c r="H18" i="3"/>
  <c r="E18" i="3"/>
  <c r="V17" i="3"/>
  <c r="T17" i="3"/>
  <c r="Q17" i="3"/>
  <c r="L17" i="3"/>
  <c r="H17" i="3"/>
  <c r="E17" i="3"/>
  <c r="V16" i="3"/>
  <c r="T16" i="3"/>
  <c r="Q16" i="3"/>
  <c r="L16" i="3"/>
  <c r="H16" i="3"/>
  <c r="E16" i="3"/>
  <c r="V15" i="3"/>
  <c r="T15" i="3"/>
  <c r="Q15" i="3"/>
  <c r="L15" i="3"/>
  <c r="H15" i="3"/>
  <c r="E15" i="3"/>
  <c r="V14" i="3"/>
  <c r="T14" i="3"/>
  <c r="Q14" i="3"/>
  <c r="L14" i="3"/>
  <c r="H14" i="3"/>
  <c r="E14" i="3"/>
  <c r="V13" i="3"/>
  <c r="T13" i="3"/>
  <c r="Q13" i="3"/>
  <c r="L13" i="3"/>
  <c r="H13" i="3"/>
  <c r="E13" i="3"/>
  <c r="V12" i="3"/>
  <c r="V39" i="3" s="1"/>
  <c r="T12" i="3"/>
  <c r="Q12" i="3"/>
  <c r="L12" i="3"/>
  <c r="H12" i="3"/>
  <c r="H49" i="3" s="1"/>
  <c r="E12" i="3"/>
  <c r="V11" i="3"/>
  <c r="T11" i="3"/>
  <c r="T42" i="3" s="1"/>
  <c r="Q11" i="3"/>
  <c r="L11" i="3"/>
  <c r="L48" i="3" s="1"/>
  <c r="H11" i="3"/>
  <c r="E11" i="3"/>
  <c r="E47" i="3" s="1"/>
  <c r="X40" i="1"/>
  <c r="X39" i="1"/>
  <c r="X38" i="1"/>
  <c r="T41" i="1"/>
  <c r="P42" i="1"/>
  <c r="P52" i="1" s="1"/>
  <c r="P41" i="1"/>
  <c r="P40" i="1"/>
  <c r="P39" i="1"/>
  <c r="L49" i="1"/>
  <c r="L45" i="1"/>
  <c r="L41" i="1"/>
  <c r="K40" i="1"/>
  <c r="K39" i="1"/>
  <c r="K52" i="1" s="1"/>
  <c r="M52" i="1"/>
  <c r="F48" i="1"/>
  <c r="F47" i="1"/>
  <c r="F46" i="1"/>
  <c r="F45" i="1"/>
  <c r="F44" i="1"/>
  <c r="F43" i="1"/>
  <c r="F42" i="1"/>
  <c r="F41" i="1"/>
  <c r="F40" i="1"/>
  <c r="F39" i="1"/>
  <c r="F52" i="1" s="1"/>
  <c r="E48" i="1"/>
  <c r="E44" i="1"/>
  <c r="B39" i="1"/>
  <c r="C39" i="1"/>
  <c r="D39" i="1"/>
  <c r="D52" i="1" s="1"/>
  <c r="G39" i="1"/>
  <c r="I39" i="1"/>
  <c r="I52" i="1" s="1"/>
  <c r="J39" i="1"/>
  <c r="J52" i="1" s="1"/>
  <c r="M39" i="1"/>
  <c r="N39" i="1"/>
  <c r="N52" i="1" s="1"/>
  <c r="O39" i="1"/>
  <c r="O52" i="1" s="1"/>
  <c r="R39" i="1"/>
  <c r="R52" i="1" s="1"/>
  <c r="S39" i="1"/>
  <c r="S52" i="1" s="1"/>
  <c r="U39" i="1"/>
  <c r="U52" i="1" s="1"/>
  <c r="U40" i="1"/>
  <c r="S42" i="1"/>
  <c r="S41" i="1"/>
  <c r="S40" i="1"/>
  <c r="R41" i="1"/>
  <c r="R40" i="1"/>
  <c r="O42" i="1"/>
  <c r="O41" i="1"/>
  <c r="O40" i="1"/>
  <c r="N42" i="1"/>
  <c r="N41" i="1"/>
  <c r="N40" i="1"/>
  <c r="M42" i="1"/>
  <c r="M41" i="1"/>
  <c r="M40" i="1"/>
  <c r="J42" i="1"/>
  <c r="J41" i="1"/>
  <c r="J40" i="1"/>
  <c r="I42" i="1"/>
  <c r="I41" i="1"/>
  <c r="I40" i="1"/>
  <c r="G42" i="1"/>
  <c r="G41" i="1"/>
  <c r="G40" i="1"/>
  <c r="G52" i="1" s="1"/>
  <c r="C42" i="1"/>
  <c r="C52" i="1" s="1"/>
  <c r="C41" i="1"/>
  <c r="C40" i="1"/>
  <c r="B42" i="1"/>
  <c r="B41" i="1"/>
  <c r="B52" i="1" s="1"/>
  <c r="B40" i="1"/>
  <c r="D42" i="1"/>
  <c r="D41" i="1"/>
  <c r="D40" i="1"/>
  <c r="I43" i="1"/>
  <c r="V35" i="1"/>
  <c r="T35" i="1"/>
  <c r="Q35" i="1"/>
  <c r="L35" i="1"/>
  <c r="H35" i="1"/>
  <c r="E35" i="1"/>
  <c r="V34" i="1"/>
  <c r="T34" i="1"/>
  <c r="Q34" i="1"/>
  <c r="L34" i="1"/>
  <c r="H34" i="1"/>
  <c r="E34" i="1"/>
  <c r="V33" i="1"/>
  <c r="T33" i="1"/>
  <c r="Q33" i="1"/>
  <c r="L33" i="1"/>
  <c r="H33" i="1"/>
  <c r="E33" i="1"/>
  <c r="V32" i="1"/>
  <c r="T32" i="1"/>
  <c r="Q32" i="1"/>
  <c r="L32" i="1"/>
  <c r="H32" i="1"/>
  <c r="E32" i="1"/>
  <c r="V31" i="1"/>
  <c r="T31" i="1"/>
  <c r="Q31" i="1"/>
  <c r="L31" i="1"/>
  <c r="H31" i="1"/>
  <c r="E31" i="1"/>
  <c r="V30" i="1"/>
  <c r="T30" i="1"/>
  <c r="Q30" i="1"/>
  <c r="L30" i="1"/>
  <c r="H30" i="1"/>
  <c r="E30" i="1"/>
  <c r="V29" i="1"/>
  <c r="T29" i="1"/>
  <c r="Q29" i="1"/>
  <c r="L29" i="1"/>
  <c r="H29" i="1"/>
  <c r="E29" i="1"/>
  <c r="V28" i="1"/>
  <c r="T28" i="1"/>
  <c r="Q28" i="1"/>
  <c r="L28" i="1"/>
  <c r="H28" i="1"/>
  <c r="E28" i="1"/>
  <c r="V27" i="1"/>
  <c r="T27" i="1"/>
  <c r="Q27" i="1"/>
  <c r="L27" i="1"/>
  <c r="H27" i="1"/>
  <c r="E27" i="1"/>
  <c r="V26" i="1"/>
  <c r="T26" i="1"/>
  <c r="Q26" i="1"/>
  <c r="L26" i="1"/>
  <c r="H26" i="1"/>
  <c r="E26" i="1"/>
  <c r="V25" i="1"/>
  <c r="T25" i="1"/>
  <c r="Q25" i="1"/>
  <c r="L25" i="1"/>
  <c r="H25" i="1"/>
  <c r="E25" i="1"/>
  <c r="V24" i="1"/>
  <c r="T24" i="1"/>
  <c r="Q24" i="1"/>
  <c r="L24" i="1"/>
  <c r="H24" i="1"/>
  <c r="E24" i="1"/>
  <c r="V23" i="1"/>
  <c r="T23" i="1"/>
  <c r="Q23" i="1"/>
  <c r="L23" i="1"/>
  <c r="H23" i="1"/>
  <c r="E23" i="1"/>
  <c r="V22" i="1"/>
  <c r="T22" i="1"/>
  <c r="Q22" i="1"/>
  <c r="L22" i="1"/>
  <c r="H22" i="1"/>
  <c r="E22" i="1"/>
  <c r="V21" i="1"/>
  <c r="T21" i="1"/>
  <c r="Q21" i="1"/>
  <c r="L21" i="1"/>
  <c r="H21" i="1"/>
  <c r="E21" i="1"/>
  <c r="V20" i="1"/>
  <c r="T20" i="1"/>
  <c r="Q20" i="1"/>
  <c r="L20" i="1"/>
  <c r="H20" i="1"/>
  <c r="E20" i="1"/>
  <c r="V19" i="1"/>
  <c r="T19" i="1"/>
  <c r="Q19" i="1"/>
  <c r="L19" i="1"/>
  <c r="H19" i="1"/>
  <c r="E19" i="1"/>
  <c r="V18" i="1"/>
  <c r="T18" i="1"/>
  <c r="Q18" i="1"/>
  <c r="L18" i="1"/>
  <c r="H18" i="1"/>
  <c r="E18" i="1"/>
  <c r="V17" i="1"/>
  <c r="T17" i="1"/>
  <c r="Q17" i="1"/>
  <c r="L17" i="1"/>
  <c r="H17" i="1"/>
  <c r="E17" i="1"/>
  <c r="V16" i="1"/>
  <c r="T16" i="1"/>
  <c r="Q16" i="1"/>
  <c r="L16" i="1"/>
  <c r="H16" i="1"/>
  <c r="E16" i="1"/>
  <c r="V15" i="1"/>
  <c r="T15" i="1"/>
  <c r="Q15" i="1"/>
  <c r="L15" i="1"/>
  <c r="H15" i="1"/>
  <c r="E15" i="1"/>
  <c r="V14" i="1"/>
  <c r="T14" i="1"/>
  <c r="Q14" i="1"/>
  <c r="L14" i="1"/>
  <c r="H14" i="1"/>
  <c r="E14" i="1"/>
  <c r="V13" i="1"/>
  <c r="T13" i="1"/>
  <c r="Q13" i="1"/>
  <c r="L13" i="1"/>
  <c r="H13" i="1"/>
  <c r="E13" i="1"/>
  <c r="V12" i="1"/>
  <c r="V39" i="1" s="1"/>
  <c r="T12" i="1"/>
  <c r="Q12" i="1"/>
  <c r="L12" i="1"/>
  <c r="L46" i="1" s="1"/>
  <c r="H12" i="1"/>
  <c r="H40" i="1" s="1"/>
  <c r="E12" i="1"/>
  <c r="V11" i="1"/>
  <c r="T11" i="1"/>
  <c r="T44" i="1" s="1"/>
  <c r="Q11" i="1"/>
  <c r="Q49" i="1" s="1"/>
  <c r="L11" i="1"/>
  <c r="L48" i="1" s="1"/>
  <c r="H11" i="1"/>
  <c r="H50" i="1" s="1"/>
  <c r="E11" i="1"/>
  <c r="E47" i="1" s="1"/>
  <c r="T50" i="4" l="1"/>
  <c r="L50" i="4"/>
  <c r="E50" i="4"/>
  <c r="H50" i="4"/>
  <c r="Q50" i="4"/>
  <c r="V40" i="3"/>
  <c r="V52" i="3"/>
  <c r="S52" i="3"/>
  <c r="T44" i="3"/>
  <c r="O52" i="3"/>
  <c r="Q49" i="3"/>
  <c r="Q39" i="3"/>
  <c r="P52" i="3"/>
  <c r="N52" i="3"/>
  <c r="Q48" i="3"/>
  <c r="K52" i="3"/>
  <c r="I52" i="3"/>
  <c r="G52" i="3"/>
  <c r="H45" i="3"/>
  <c r="F52" i="3"/>
  <c r="H46" i="3"/>
  <c r="H50" i="3"/>
  <c r="C52" i="3"/>
  <c r="E48" i="3"/>
  <c r="D52" i="3"/>
  <c r="H40" i="3"/>
  <c r="L40" i="3"/>
  <c r="T40" i="3"/>
  <c r="H42" i="3"/>
  <c r="Q42" i="3"/>
  <c r="Q43" i="3"/>
  <c r="H44" i="3"/>
  <c r="E45" i="3"/>
  <c r="Q45" i="3"/>
  <c r="L46" i="3"/>
  <c r="H47" i="3"/>
  <c r="Q50" i="3"/>
  <c r="E39" i="3"/>
  <c r="H43" i="3"/>
  <c r="T43" i="3"/>
  <c r="L44" i="3"/>
  <c r="E46" i="3"/>
  <c r="Q46" i="3"/>
  <c r="L47" i="3"/>
  <c r="H48" i="3"/>
  <c r="L49" i="3"/>
  <c r="Q51" i="3"/>
  <c r="E41" i="3"/>
  <c r="L42" i="3"/>
  <c r="E43" i="3"/>
  <c r="L43" i="3"/>
  <c r="L45" i="3"/>
  <c r="E40" i="3"/>
  <c r="Q40" i="3"/>
  <c r="L41" i="3"/>
  <c r="T41" i="3"/>
  <c r="E42" i="3"/>
  <c r="H39" i="3"/>
  <c r="L39" i="3"/>
  <c r="T39" i="3"/>
  <c r="T52" i="3" s="1"/>
  <c r="H41" i="3"/>
  <c r="Q41" i="3"/>
  <c r="E44" i="3"/>
  <c r="Q44" i="3"/>
  <c r="Q47" i="3"/>
  <c r="H44" i="1"/>
  <c r="E40" i="1"/>
  <c r="H41" i="1"/>
  <c r="H45" i="1"/>
  <c r="H48" i="1"/>
  <c r="L42" i="1"/>
  <c r="Q43" i="1"/>
  <c r="T42" i="1"/>
  <c r="E41" i="1"/>
  <c r="E46" i="1"/>
  <c r="H42" i="1"/>
  <c r="H46" i="1"/>
  <c r="H49" i="1"/>
  <c r="L39" i="1"/>
  <c r="L52" i="1" s="1"/>
  <c r="L43" i="1"/>
  <c r="L47" i="1"/>
  <c r="Q40" i="1"/>
  <c r="Q44" i="1"/>
  <c r="Q48" i="1"/>
  <c r="T39" i="1"/>
  <c r="T43" i="1"/>
  <c r="T52" i="1" s="1"/>
  <c r="V40" i="1"/>
  <c r="V52" i="1" s="1"/>
  <c r="Q42" i="1"/>
  <c r="Q46" i="1"/>
  <c r="Q50" i="1"/>
  <c r="E45" i="1"/>
  <c r="Q39" i="1"/>
  <c r="Q47" i="1"/>
  <c r="Q51" i="1"/>
  <c r="E42" i="1"/>
  <c r="E39" i="1"/>
  <c r="E43" i="1"/>
  <c r="H39" i="1"/>
  <c r="H43" i="1"/>
  <c r="H52" i="1" s="1"/>
  <c r="H47" i="1"/>
  <c r="L40" i="1"/>
  <c r="L44" i="1"/>
  <c r="Q41" i="1"/>
  <c r="Q45" i="1"/>
  <c r="T40" i="1"/>
  <c r="Q52" i="3" l="1"/>
  <c r="L52" i="3"/>
  <c r="H52" i="3"/>
  <c r="E52" i="3"/>
  <c r="E52" i="1"/>
  <c r="Q52" i="1"/>
</calcChain>
</file>

<file path=xl/sharedStrings.xml><?xml version="1.0" encoding="utf-8"?>
<sst xmlns="http://schemas.openxmlformats.org/spreadsheetml/2006/main" count="350" uniqueCount="75">
  <si>
    <t>№ обуч./пол</t>
  </si>
  <si>
    <t>Умение делать логические умозаключения и обосновывать свой ответ</t>
  </si>
  <si>
    <t>Итого по разделу</t>
  </si>
  <si>
    <t>Умение оценивать последовательности умозаключений</t>
  </si>
  <si>
    <t>Умение анализировать и делать заключение о причинах явлений</t>
  </si>
  <si>
    <t>Умение анализировать и оценивать содержание текстов (обнаруживать ошибки в тексте)</t>
  </si>
  <si>
    <t>Умение обнаруживать ошибки, связанные с неопределенностью и двусмысленностью выражений и терминов</t>
  </si>
  <si>
    <t>Умение обнаруживать релевантную (существенную в данном случае) информацию на фоне избыточной</t>
  </si>
  <si>
    <t>Итого баллов</t>
  </si>
  <si>
    <t>Уровень</t>
  </si>
  <si>
    <t>Номер задания</t>
  </si>
  <si>
    <t>Максимальный балл</t>
  </si>
  <si>
    <t>1 (М)</t>
  </si>
  <si>
    <t>Средний</t>
  </si>
  <si>
    <t>2 (М)</t>
  </si>
  <si>
    <t>3 (М)</t>
  </si>
  <si>
    <t>Низкий</t>
  </si>
  <si>
    <t>4 (М)</t>
  </si>
  <si>
    <t>5 (М)</t>
  </si>
  <si>
    <t>6 (Ж)</t>
  </si>
  <si>
    <t>7 (М)</t>
  </si>
  <si>
    <t>8 (Ж)</t>
  </si>
  <si>
    <t>Высокий</t>
  </si>
  <si>
    <t>9 (М)</t>
  </si>
  <si>
    <t>10 (М)</t>
  </si>
  <si>
    <t>11 (М)</t>
  </si>
  <si>
    <t>12 (М)</t>
  </si>
  <si>
    <t>13 (Ж)</t>
  </si>
  <si>
    <t>14 (М)</t>
  </si>
  <si>
    <t>15 (М)</t>
  </si>
  <si>
    <t>16 (Ж)</t>
  </si>
  <si>
    <t>17 (М)</t>
  </si>
  <si>
    <t>18 (М)</t>
  </si>
  <si>
    <t>19 (Ж)</t>
  </si>
  <si>
    <t>20 (М)</t>
  </si>
  <si>
    <t>21 (Ж)</t>
  </si>
  <si>
    <t>22 (Ж)</t>
  </si>
  <si>
    <t>23 (М)</t>
  </si>
  <si>
    <t>24 (М)</t>
  </si>
  <si>
    <t>25 (Ж)</t>
  </si>
  <si>
    <t>Кол-во баллов/номер задания</t>
  </si>
  <si>
    <t>Макс балл</t>
  </si>
  <si>
    <t>Таблица 1. Уровень развития критического мышления (тест Ю. Ф. Гущина, И. И. Ильясова)</t>
  </si>
  <si>
    <t>Констатирующий этап</t>
  </si>
  <si>
    <t>Контрольная группа</t>
  </si>
  <si>
    <t>Итого</t>
  </si>
  <si>
    <t>Кол-во обучающихся</t>
  </si>
  <si>
    <t>Контрольный этап</t>
  </si>
  <si>
    <t>Экспериментальная группа</t>
  </si>
  <si>
    <t>Таблица 4. Уровень развития критического мышления (тест Ю. Ф. Гущина, И. И. Ильясова)</t>
  </si>
  <si>
    <t>Таблица 3. Уровень развития критического мышления (тест Ю. Ф. Гущина, И. И. Ильясова)</t>
  </si>
  <si>
    <t>Таблица 2. Уровень развития критического мышления (тест Ю. Ф. Гущина, И. И. Ильясова)</t>
  </si>
  <si>
    <t>-     делать логические умозаключения и обосновывать свой ответ (раздел 1);</t>
  </si>
  <si>
    <t>-     оценивать последовательности умозаключений (раздел 2);</t>
  </si>
  <si>
    <t>-     анализировать и делать заключение о причинах явлений (раздел 3);</t>
  </si>
  <si>
    <t>-     анализировать и оценивать содержание текстов (раздел 4);</t>
  </si>
  <si>
    <t>-     обнаруживать ошибки, связанные с неопределенностью и двусмысленностью выражений и терминов (раздел 5);</t>
  </si>
  <si>
    <t>-     обнаруживать релевантную (существенную в данном случае) информацию на фоне избыточной (раздел 6).</t>
  </si>
  <si>
    <t>По результатам выполнения данного теста определялся уровень</t>
  </si>
  <si>
    <t>сформированности критического мышления: высокий, средний и низкий.</t>
  </si>
  <si>
    <t xml:space="preserve">Оценка уровня развития критического мышления старшеклассников осуществлялась с использованием теста Ю. Ф. Гущина и И. И. Ильясова, содержащего задания, позволяющие оценивать как отдельные группы умений, так и способность учащихся рефлексивно оценивать тексты, находить ответы и обосновывать их (обоснование ответа является обязательным). </t>
  </si>
  <si>
    <t>Тест включает 15 заданий, разбитых на шесть разделов, посвященных отдельным умениям, на которых базируется критическое мышление, в частности умения:</t>
  </si>
  <si>
    <t>Максимальное число баллов, которое можно получить за все 15 заданий – 46 баллов.</t>
  </si>
  <si>
    <t>баллов; средний уровень соответствует показателям в диапазоне от 15 до 36 баллов; низкий</t>
  </si>
  <si>
    <t>уровень - при результатах менее 15 баллов.</t>
  </si>
  <si>
    <t>Данный тест был использован как на констатирующем, так и на контрольном этапах эксперимента с целью последующего анализа изменений и выявления различий в уровне развития критического мышления обучающихся контрольной и экспериментальной групп</t>
  </si>
  <si>
    <t xml:space="preserve">В исследовании приняли участие обучающиеся 10-х классов: экспериментальная группа (23 человека), контрольная группа (25 человек). </t>
  </si>
  <si>
    <t>Состав групп сопоставим по численности, возрасту и уровню подготовки, что обеспечивает условия для достоверного сопоставления результатов и выявления влияния экспериментального воздействия</t>
  </si>
  <si>
    <t>критического мышления распределялись следующим образом: высокий уровень - 36 и более</t>
  </si>
  <si>
    <t>В целях проверки статистической значимости выявленных различий использовались:</t>
  </si>
  <si>
    <t xml:space="preserve">-                t-критерий Стьюдента, который позволил оценить значимость различий в уровне критического мышления в экспериментальном классе на констатирующем и контрольном этапах работы, </t>
  </si>
  <si>
    <t xml:space="preserve">-                U-критерий Манна-Уитни, который позволил установить значимость различий в уровне критического мышления между экспериментальным и контрольным классами на констатирующем и контрольном этапах эксперимента. </t>
  </si>
  <si>
    <t>э</t>
  </si>
  <si>
    <t>Экспериментальная работа проводилась на базе МБОУ Петрозаводского городского округа «Средняя общеобразовательная школа №38» (г. Петрозаводск, Республика Карелия). Выбор данной базы обусловлен её соответствием профилю исследования, а также возможностью использования цифровой образовательной среды и инструментов искусственного интеллекта в образовательном процессе школы.</t>
  </si>
  <si>
    <t>Согласно шкале оценивания показатели уровня сформированности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</si>
</sst>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8"/>
      <color rgb="FFC00000"/>
      <name val="Calibri"/>
      <family val="2"/>
      <charset val="204"/>
      <scheme val="minor"/>
    </font>
    <font>
      <b/>
      <sz val="18"/>
      <color rgb="FF00B05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0" fillId="2" borderId="0" xfId="0" applyFill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Fill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405E0-ADAD-4BC1-BB8C-69D81EA0EC9B}">
  <dimension ref="B1:P29"/>
  <sheetViews>
    <sheetView workbookViewId="0">
      <selection activeCell="E9" sqref="E9"/>
    </sheetView>
  </sheetViews>
  <sheetFormatPr defaultRowHeight="15.6" x14ac:dyDescent="0.3"/>
  <sheetData>
    <row r="1" spans="2:16" ht="55.2" customHeight="1" x14ac:dyDescent="0.3">
      <c r="B1" s="27" t="s">
        <v>73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2:16" ht="21" customHeight="1" x14ac:dyDescent="0.3">
      <c r="B2" t="s">
        <v>66</v>
      </c>
    </row>
    <row r="3" spans="2:16" ht="30.6" customHeight="1" x14ac:dyDescent="0.3">
      <c r="B3" s="28" t="s">
        <v>67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5" spans="2:16" ht="48" customHeight="1" x14ac:dyDescent="0.3">
      <c r="B5" s="28" t="s">
        <v>60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ht="18" customHeight="1" x14ac:dyDescent="0.3"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2:16" x14ac:dyDescent="0.3">
      <c r="B7" t="s">
        <v>61</v>
      </c>
    </row>
    <row r="8" spans="2:16" x14ac:dyDescent="0.3">
      <c r="B8" t="s">
        <v>52</v>
      </c>
    </row>
    <row r="9" spans="2:16" x14ac:dyDescent="0.3">
      <c r="B9" t="s">
        <v>53</v>
      </c>
    </row>
    <row r="10" spans="2:16" x14ac:dyDescent="0.3">
      <c r="B10" t="s">
        <v>54</v>
      </c>
    </row>
    <row r="11" spans="2:16" x14ac:dyDescent="0.3">
      <c r="B11" t="s">
        <v>55</v>
      </c>
    </row>
    <row r="12" spans="2:16" x14ac:dyDescent="0.3">
      <c r="B12" t="s">
        <v>56</v>
      </c>
    </row>
    <row r="13" spans="2:16" x14ac:dyDescent="0.3">
      <c r="B13" t="s">
        <v>57</v>
      </c>
    </row>
    <row r="15" spans="2:16" x14ac:dyDescent="0.3">
      <c r="B15" t="s">
        <v>58</v>
      </c>
    </row>
    <row r="16" spans="2:16" x14ac:dyDescent="0.3">
      <c r="B16" t="s">
        <v>59</v>
      </c>
    </row>
    <row r="18" spans="2:12" x14ac:dyDescent="0.3">
      <c r="B18" t="s">
        <v>74</v>
      </c>
    </row>
    <row r="19" spans="2:12" x14ac:dyDescent="0.3">
      <c r="B19" t="s">
        <v>68</v>
      </c>
    </row>
    <row r="20" spans="2:12" x14ac:dyDescent="0.3">
      <c r="B20" t="s">
        <v>63</v>
      </c>
    </row>
    <row r="21" spans="2:12" x14ac:dyDescent="0.3">
      <c r="B21" t="s">
        <v>64</v>
      </c>
    </row>
    <row r="23" spans="2:12" x14ac:dyDescent="0.3">
      <c r="B23" t="s">
        <v>62</v>
      </c>
    </row>
    <row r="25" spans="2:12" ht="51.6" customHeight="1" x14ac:dyDescent="0.3">
      <c r="B25" s="28" t="s">
        <v>65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7" spans="2:12" x14ac:dyDescent="0.3">
      <c r="B27" t="s">
        <v>69</v>
      </c>
    </row>
    <row r="28" spans="2:12" ht="35.4" customHeight="1" x14ac:dyDescent="0.3">
      <c r="B28" s="27" t="s">
        <v>70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2:12" ht="44.4" customHeight="1" x14ac:dyDescent="0.3">
      <c r="B29" s="27" t="s">
        <v>71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</row>
  </sheetData>
  <sheetProtection algorithmName="SHA-512" hashValue="JnZsTBeYFbTeF7/CWBGoDX/MJXhQJIjLDl6UB8TgYhw1ewxRxf1U2V+7/6E8rEB5573LYbdYx99fvG7ZeM8a/A==" saltValue="+WgRI7HrBLGkrPYv2NnLyg==" spinCount="100000" sheet="1" objects="1" scenarios="1"/>
  <mergeCells count="6">
    <mergeCell ref="B29:L29"/>
    <mergeCell ref="B25:L25"/>
    <mergeCell ref="B1:P1"/>
    <mergeCell ref="B3:P3"/>
    <mergeCell ref="B5:P5"/>
    <mergeCell ref="B28:L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E83F-7FCC-4393-A6D1-1A76006BAA04}">
  <dimension ref="A1:X67"/>
  <sheetViews>
    <sheetView zoomScale="40" zoomScaleNormal="40" workbookViewId="0">
      <selection activeCell="O38" sqref="O38"/>
    </sheetView>
  </sheetViews>
  <sheetFormatPr defaultColWidth="11.19921875" defaultRowHeight="15.6" x14ac:dyDescent="0.3"/>
  <cols>
    <col min="1" max="1" width="15.296875" customWidth="1"/>
    <col min="21" max="21" width="14.8984375" customWidth="1"/>
    <col min="24" max="24" width="13.5" customWidth="1"/>
  </cols>
  <sheetData>
    <row r="1" spans="1:24" ht="23.4" x14ac:dyDescent="0.45">
      <c r="A1" s="38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3.4" x14ac:dyDescent="0.45">
      <c r="A2" s="2"/>
      <c r="B2" s="2"/>
      <c r="C2" s="2"/>
      <c r="D2" s="2"/>
      <c r="E2" s="2"/>
      <c r="F2" s="2"/>
      <c r="G2" s="40" t="s">
        <v>43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2"/>
      <c r="T2" s="2"/>
      <c r="U2" s="2"/>
      <c r="V2" s="2"/>
      <c r="W2" s="2"/>
      <c r="X2" s="2"/>
    </row>
    <row r="3" spans="1:24" ht="23.4" x14ac:dyDescent="0.45">
      <c r="G3" s="39" t="s">
        <v>44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24" ht="148.05000000000001" customHeight="1" x14ac:dyDescent="0.3">
      <c r="A4" s="30" t="s">
        <v>0</v>
      </c>
      <c r="B4" s="29" t="s">
        <v>1</v>
      </c>
      <c r="C4" s="29"/>
      <c r="D4" s="29"/>
      <c r="E4" s="30" t="s">
        <v>2</v>
      </c>
      <c r="F4" s="29" t="s">
        <v>3</v>
      </c>
      <c r="G4" s="29"/>
      <c r="H4" s="30" t="s">
        <v>2</v>
      </c>
      <c r="I4" s="29" t="s">
        <v>72</v>
      </c>
      <c r="J4" s="29"/>
      <c r="K4" s="29"/>
      <c r="L4" s="30" t="s">
        <v>2</v>
      </c>
      <c r="M4" s="29" t="s">
        <v>5</v>
      </c>
      <c r="N4" s="29"/>
      <c r="O4" s="29"/>
      <c r="P4" s="29"/>
      <c r="Q4" s="30" t="s">
        <v>2</v>
      </c>
      <c r="R4" s="29" t="s">
        <v>6</v>
      </c>
      <c r="S4" s="29"/>
      <c r="T4" s="30" t="s">
        <v>2</v>
      </c>
      <c r="U4" s="29" t="s">
        <v>7</v>
      </c>
      <c r="V4" s="30" t="s">
        <v>2</v>
      </c>
      <c r="W4" s="29" t="s">
        <v>8</v>
      </c>
      <c r="X4" s="35" t="s">
        <v>9</v>
      </c>
    </row>
    <row r="5" spans="1:24" x14ac:dyDescent="0.3">
      <c r="A5" s="30"/>
      <c r="B5" s="29"/>
      <c r="C5" s="29"/>
      <c r="D5" s="29"/>
      <c r="E5" s="30"/>
      <c r="F5" s="29"/>
      <c r="G5" s="29"/>
      <c r="H5" s="31"/>
      <c r="I5" s="29"/>
      <c r="J5" s="29"/>
      <c r="K5" s="29"/>
      <c r="L5" s="31"/>
      <c r="M5" s="29"/>
      <c r="N5" s="29"/>
      <c r="O5" s="29"/>
      <c r="P5" s="29"/>
      <c r="Q5" s="31"/>
      <c r="R5" s="29"/>
      <c r="S5" s="29"/>
      <c r="T5" s="31"/>
      <c r="U5" s="29"/>
      <c r="V5" s="31"/>
      <c r="W5" s="29"/>
      <c r="X5" s="36"/>
    </row>
    <row r="6" spans="1:24" x14ac:dyDescent="0.3">
      <c r="A6" s="30" t="s">
        <v>10</v>
      </c>
      <c r="B6" s="29">
        <v>2</v>
      </c>
      <c r="C6" s="29">
        <v>3</v>
      </c>
      <c r="D6" s="29">
        <v>4</v>
      </c>
      <c r="E6" s="30"/>
      <c r="F6" s="29">
        <v>5</v>
      </c>
      <c r="G6" s="29">
        <v>6</v>
      </c>
      <c r="H6" s="31"/>
      <c r="I6" s="29">
        <v>1</v>
      </c>
      <c r="J6" s="29">
        <v>7</v>
      </c>
      <c r="K6" s="29">
        <v>8</v>
      </c>
      <c r="L6" s="31"/>
      <c r="M6" s="29">
        <v>9</v>
      </c>
      <c r="N6" s="34">
        <v>10</v>
      </c>
      <c r="O6" s="34">
        <v>11</v>
      </c>
      <c r="P6" s="29">
        <v>12</v>
      </c>
      <c r="Q6" s="31"/>
      <c r="R6" s="34">
        <v>13</v>
      </c>
      <c r="S6" s="29">
        <v>14</v>
      </c>
      <c r="T6" s="31"/>
      <c r="U6" s="29">
        <v>15</v>
      </c>
      <c r="V6" s="31"/>
      <c r="W6" s="29"/>
      <c r="X6" s="36"/>
    </row>
    <row r="7" spans="1:24" x14ac:dyDescent="0.3">
      <c r="A7" s="30"/>
      <c r="B7" s="29"/>
      <c r="C7" s="29"/>
      <c r="D7" s="29"/>
      <c r="E7" s="30"/>
      <c r="F7" s="29"/>
      <c r="G7" s="29"/>
      <c r="H7" s="31"/>
      <c r="I7" s="29"/>
      <c r="J7" s="29"/>
      <c r="K7" s="29"/>
      <c r="L7" s="31"/>
      <c r="M7" s="29"/>
      <c r="N7" s="34"/>
      <c r="O7" s="34"/>
      <c r="P7" s="29"/>
      <c r="Q7" s="31"/>
      <c r="R7" s="34"/>
      <c r="S7" s="29"/>
      <c r="T7" s="31"/>
      <c r="U7" s="29"/>
      <c r="V7" s="31"/>
      <c r="W7" s="29"/>
      <c r="X7" s="36"/>
    </row>
    <row r="8" spans="1:24" x14ac:dyDescent="0.3">
      <c r="A8" s="30"/>
      <c r="B8" s="29"/>
      <c r="C8" s="29"/>
      <c r="D8" s="29"/>
      <c r="E8" s="30"/>
      <c r="F8" s="29"/>
      <c r="G8" s="29"/>
      <c r="H8" s="31"/>
      <c r="I8" s="29"/>
      <c r="J8" s="29"/>
      <c r="K8" s="29"/>
      <c r="L8" s="31"/>
      <c r="M8" s="29"/>
      <c r="N8" s="34"/>
      <c r="O8" s="34"/>
      <c r="P8" s="29"/>
      <c r="Q8" s="31"/>
      <c r="R8" s="34"/>
      <c r="S8" s="29"/>
      <c r="T8" s="31"/>
      <c r="U8" s="29"/>
      <c r="V8" s="31"/>
      <c r="W8" s="29"/>
      <c r="X8" s="36"/>
    </row>
    <row r="9" spans="1:24" s="21" customFormat="1" x14ac:dyDescent="0.3">
      <c r="A9" s="32" t="s">
        <v>11</v>
      </c>
      <c r="B9" s="32">
        <v>3</v>
      </c>
      <c r="C9" s="32">
        <v>3</v>
      </c>
      <c r="D9" s="32">
        <v>3</v>
      </c>
      <c r="E9" s="32">
        <v>9</v>
      </c>
      <c r="F9" s="32">
        <v>9</v>
      </c>
      <c r="G9" s="32">
        <v>2</v>
      </c>
      <c r="H9" s="32">
        <v>11</v>
      </c>
      <c r="I9" s="32">
        <v>4</v>
      </c>
      <c r="J9" s="32">
        <v>3</v>
      </c>
      <c r="K9" s="32">
        <v>1</v>
      </c>
      <c r="L9" s="32">
        <v>8</v>
      </c>
      <c r="M9" s="32">
        <v>3</v>
      </c>
      <c r="N9" s="32">
        <v>3</v>
      </c>
      <c r="O9" s="32">
        <v>3</v>
      </c>
      <c r="P9" s="32">
        <v>3</v>
      </c>
      <c r="Q9" s="32">
        <v>12</v>
      </c>
      <c r="R9" s="32">
        <v>2</v>
      </c>
      <c r="S9" s="32">
        <v>3</v>
      </c>
      <c r="T9" s="32">
        <v>5</v>
      </c>
      <c r="U9" s="32">
        <v>1</v>
      </c>
      <c r="V9" s="32">
        <v>1</v>
      </c>
      <c r="W9" s="41">
        <v>46</v>
      </c>
      <c r="X9" s="36"/>
    </row>
    <row r="10" spans="1:24" s="21" customFormat="1" x14ac:dyDescent="0.3">
      <c r="A10" s="32"/>
      <c r="B10" s="32"/>
      <c r="C10" s="32"/>
      <c r="D10" s="32"/>
      <c r="E10" s="32"/>
      <c r="F10" s="32"/>
      <c r="G10" s="32"/>
      <c r="H10" s="33"/>
      <c r="I10" s="32"/>
      <c r="J10" s="32"/>
      <c r="K10" s="32"/>
      <c r="L10" s="33"/>
      <c r="M10" s="32"/>
      <c r="N10" s="32"/>
      <c r="O10" s="32"/>
      <c r="P10" s="32"/>
      <c r="Q10" s="33"/>
      <c r="R10" s="32"/>
      <c r="S10" s="32"/>
      <c r="T10" s="33"/>
      <c r="U10" s="32"/>
      <c r="V10" s="33"/>
      <c r="W10" s="41"/>
      <c r="X10" s="37"/>
    </row>
    <row r="11" spans="1:24" x14ac:dyDescent="0.3">
      <c r="A11" s="16" t="s">
        <v>12</v>
      </c>
      <c r="B11" s="1">
        <v>3</v>
      </c>
      <c r="C11" s="1">
        <v>1</v>
      </c>
      <c r="D11" s="1">
        <v>3</v>
      </c>
      <c r="E11" s="16">
        <f>B11+C11+D11</f>
        <v>7</v>
      </c>
      <c r="F11" s="1">
        <v>5</v>
      </c>
      <c r="G11" s="1">
        <v>2</v>
      </c>
      <c r="H11" s="16">
        <f>F11+G11</f>
        <v>7</v>
      </c>
      <c r="I11" s="1">
        <v>3</v>
      </c>
      <c r="J11" s="1">
        <v>1</v>
      </c>
      <c r="K11" s="1">
        <v>1</v>
      </c>
      <c r="L11" s="16">
        <f>I11+J11+K11</f>
        <v>5</v>
      </c>
      <c r="M11" s="1">
        <v>1</v>
      </c>
      <c r="N11" s="1">
        <v>1</v>
      </c>
      <c r="O11" s="1">
        <v>0</v>
      </c>
      <c r="P11" s="1">
        <v>0</v>
      </c>
      <c r="Q11" s="16">
        <f>M11+N11+O11+P11</f>
        <v>2</v>
      </c>
      <c r="R11" s="1">
        <v>0</v>
      </c>
      <c r="S11" s="1">
        <v>0</v>
      </c>
      <c r="T11" s="16">
        <f>R11+S11</f>
        <v>0</v>
      </c>
      <c r="U11" s="1">
        <v>1</v>
      </c>
      <c r="V11" s="16">
        <f>U11</f>
        <v>1</v>
      </c>
      <c r="W11" s="20">
        <f>E11+H11+L11+Q11+T11+V11</f>
        <v>22</v>
      </c>
      <c r="X11" s="16" t="s">
        <v>13</v>
      </c>
    </row>
    <row r="12" spans="1:24" x14ac:dyDescent="0.3">
      <c r="A12" s="16" t="s">
        <v>14</v>
      </c>
      <c r="B12" s="1">
        <v>1</v>
      </c>
      <c r="C12" s="1">
        <v>1</v>
      </c>
      <c r="D12" s="1">
        <v>0</v>
      </c>
      <c r="E12" s="16">
        <f t="shared" ref="E12:E35" si="0">B12+C12+D12</f>
        <v>2</v>
      </c>
      <c r="F12" s="1">
        <v>5</v>
      </c>
      <c r="G12" s="1">
        <v>2</v>
      </c>
      <c r="H12" s="16">
        <f t="shared" ref="H12:H35" si="1">F12+G12</f>
        <v>7</v>
      </c>
      <c r="I12" s="1">
        <v>1</v>
      </c>
      <c r="J12" s="1">
        <v>1</v>
      </c>
      <c r="K12" s="1">
        <v>1</v>
      </c>
      <c r="L12" s="16">
        <f t="shared" ref="L12:L35" si="2">I12+J12+K12</f>
        <v>3</v>
      </c>
      <c r="M12" s="1">
        <v>1</v>
      </c>
      <c r="N12" s="1">
        <v>3</v>
      </c>
      <c r="O12" s="1">
        <v>1</v>
      </c>
      <c r="P12" s="1">
        <v>0</v>
      </c>
      <c r="Q12" s="16">
        <f t="shared" ref="Q12:Q35" si="3">M12+N12+O12+P12</f>
        <v>5</v>
      </c>
      <c r="R12" s="1">
        <v>0</v>
      </c>
      <c r="S12" s="1">
        <v>1</v>
      </c>
      <c r="T12" s="16">
        <f t="shared" ref="T12:T35" si="4">R12+S12</f>
        <v>1</v>
      </c>
      <c r="U12" s="1">
        <v>0</v>
      </c>
      <c r="V12" s="16">
        <f t="shared" ref="V12:V35" si="5">U12</f>
        <v>0</v>
      </c>
      <c r="W12" s="20">
        <f t="shared" ref="W12:W35" si="6">E12+H12+L12+Q12+T12+V12</f>
        <v>18</v>
      </c>
      <c r="X12" s="16" t="s">
        <v>13</v>
      </c>
    </row>
    <row r="13" spans="1:24" x14ac:dyDescent="0.3">
      <c r="A13" s="16" t="s">
        <v>15</v>
      </c>
      <c r="B13" s="1">
        <v>1</v>
      </c>
      <c r="C13" s="1">
        <v>1</v>
      </c>
      <c r="D13" s="1">
        <v>3</v>
      </c>
      <c r="E13" s="16">
        <f t="shared" si="0"/>
        <v>5</v>
      </c>
      <c r="F13" s="1">
        <v>3</v>
      </c>
      <c r="G13" s="1">
        <v>2</v>
      </c>
      <c r="H13" s="16">
        <f t="shared" si="1"/>
        <v>5</v>
      </c>
      <c r="I13" s="1">
        <v>1</v>
      </c>
      <c r="J13" s="1">
        <v>0</v>
      </c>
      <c r="K13" s="1">
        <v>1</v>
      </c>
      <c r="L13" s="16">
        <f t="shared" si="2"/>
        <v>2</v>
      </c>
      <c r="M13" s="1">
        <v>1</v>
      </c>
      <c r="N13" s="1">
        <v>1</v>
      </c>
      <c r="O13" s="1">
        <v>0</v>
      </c>
      <c r="P13" s="1">
        <v>0</v>
      </c>
      <c r="Q13" s="16">
        <f t="shared" si="3"/>
        <v>2</v>
      </c>
      <c r="R13" s="1">
        <v>0</v>
      </c>
      <c r="S13" s="1">
        <v>0</v>
      </c>
      <c r="T13" s="16">
        <f t="shared" si="4"/>
        <v>0</v>
      </c>
      <c r="U13" s="1">
        <v>0</v>
      </c>
      <c r="V13" s="16">
        <f t="shared" si="5"/>
        <v>0</v>
      </c>
      <c r="W13" s="20">
        <f t="shared" si="6"/>
        <v>14</v>
      </c>
      <c r="X13" s="16" t="s">
        <v>16</v>
      </c>
    </row>
    <row r="14" spans="1:24" x14ac:dyDescent="0.3">
      <c r="A14" s="16" t="s">
        <v>17</v>
      </c>
      <c r="B14" s="1">
        <v>1</v>
      </c>
      <c r="C14" s="1">
        <v>0</v>
      </c>
      <c r="D14" s="1">
        <v>1</v>
      </c>
      <c r="E14" s="16">
        <f t="shared" si="0"/>
        <v>2</v>
      </c>
      <c r="F14" s="1">
        <v>2</v>
      </c>
      <c r="G14" s="1">
        <v>0</v>
      </c>
      <c r="H14" s="16">
        <f t="shared" si="1"/>
        <v>2</v>
      </c>
      <c r="I14" s="1">
        <v>1</v>
      </c>
      <c r="J14" s="1">
        <v>0</v>
      </c>
      <c r="K14" s="1">
        <v>1</v>
      </c>
      <c r="L14" s="16">
        <f t="shared" si="2"/>
        <v>2</v>
      </c>
      <c r="M14" s="1">
        <v>1</v>
      </c>
      <c r="N14" s="1">
        <v>0</v>
      </c>
      <c r="O14" s="1">
        <v>1</v>
      </c>
      <c r="P14" s="1">
        <v>1</v>
      </c>
      <c r="Q14" s="16">
        <f t="shared" si="3"/>
        <v>3</v>
      </c>
      <c r="R14" s="1">
        <v>2</v>
      </c>
      <c r="S14" s="1">
        <v>0</v>
      </c>
      <c r="T14" s="16">
        <f t="shared" si="4"/>
        <v>2</v>
      </c>
      <c r="U14" s="1">
        <v>0</v>
      </c>
      <c r="V14" s="16">
        <f t="shared" si="5"/>
        <v>0</v>
      </c>
      <c r="W14" s="20">
        <f t="shared" si="6"/>
        <v>11</v>
      </c>
      <c r="X14" s="16" t="s">
        <v>16</v>
      </c>
    </row>
    <row r="15" spans="1:24" x14ac:dyDescent="0.3">
      <c r="A15" s="16" t="s">
        <v>18</v>
      </c>
      <c r="B15" s="1">
        <v>3</v>
      </c>
      <c r="C15" s="1">
        <v>1</v>
      </c>
      <c r="D15" s="1">
        <v>3</v>
      </c>
      <c r="E15" s="16">
        <f t="shared" si="0"/>
        <v>7</v>
      </c>
      <c r="F15" s="1">
        <v>4</v>
      </c>
      <c r="G15" s="1">
        <v>2</v>
      </c>
      <c r="H15" s="16">
        <f t="shared" si="1"/>
        <v>6</v>
      </c>
      <c r="I15" s="1">
        <v>4</v>
      </c>
      <c r="J15" s="1">
        <v>0</v>
      </c>
      <c r="K15" s="1">
        <v>1</v>
      </c>
      <c r="L15" s="16">
        <f t="shared" si="2"/>
        <v>5</v>
      </c>
      <c r="M15" s="1">
        <v>1</v>
      </c>
      <c r="N15" s="1">
        <v>1</v>
      </c>
      <c r="O15" s="1">
        <v>1</v>
      </c>
      <c r="P15" s="1">
        <v>3</v>
      </c>
      <c r="Q15" s="16">
        <f t="shared" si="3"/>
        <v>6</v>
      </c>
      <c r="R15" s="1">
        <v>2</v>
      </c>
      <c r="S15" s="1">
        <v>1</v>
      </c>
      <c r="T15" s="16">
        <f t="shared" si="4"/>
        <v>3</v>
      </c>
      <c r="U15" s="1">
        <v>1</v>
      </c>
      <c r="V15" s="16">
        <f t="shared" si="5"/>
        <v>1</v>
      </c>
      <c r="W15" s="20">
        <f t="shared" si="6"/>
        <v>28</v>
      </c>
      <c r="X15" s="16" t="s">
        <v>13</v>
      </c>
    </row>
    <row r="16" spans="1:24" x14ac:dyDescent="0.3">
      <c r="A16" s="16" t="s">
        <v>19</v>
      </c>
      <c r="B16" s="1">
        <v>1</v>
      </c>
      <c r="C16" s="1">
        <v>3</v>
      </c>
      <c r="D16" s="1">
        <v>1</v>
      </c>
      <c r="E16" s="16">
        <f t="shared" si="0"/>
        <v>5</v>
      </c>
      <c r="F16" s="1">
        <v>6</v>
      </c>
      <c r="G16" s="1">
        <v>2</v>
      </c>
      <c r="H16" s="16">
        <f t="shared" si="1"/>
        <v>8</v>
      </c>
      <c r="I16" s="1">
        <v>4</v>
      </c>
      <c r="J16" s="1">
        <v>2</v>
      </c>
      <c r="K16" s="1">
        <v>1</v>
      </c>
      <c r="L16" s="16">
        <f t="shared" si="2"/>
        <v>7</v>
      </c>
      <c r="M16" s="1">
        <v>1</v>
      </c>
      <c r="N16" s="1">
        <v>0</v>
      </c>
      <c r="O16" s="1">
        <v>1</v>
      </c>
      <c r="P16" s="1">
        <v>1</v>
      </c>
      <c r="Q16" s="16">
        <f t="shared" si="3"/>
        <v>3</v>
      </c>
      <c r="R16" s="1">
        <v>2</v>
      </c>
      <c r="S16" s="1">
        <v>0</v>
      </c>
      <c r="T16" s="16">
        <f t="shared" si="4"/>
        <v>2</v>
      </c>
      <c r="U16" s="1">
        <v>0</v>
      </c>
      <c r="V16" s="16">
        <f t="shared" si="5"/>
        <v>0</v>
      </c>
      <c r="W16" s="20">
        <f t="shared" si="6"/>
        <v>25</v>
      </c>
      <c r="X16" s="16" t="s">
        <v>13</v>
      </c>
    </row>
    <row r="17" spans="1:24" x14ac:dyDescent="0.3">
      <c r="A17" s="16" t="s">
        <v>20</v>
      </c>
      <c r="B17" s="1">
        <v>3</v>
      </c>
      <c r="C17" s="1">
        <v>1</v>
      </c>
      <c r="D17" s="1">
        <v>1</v>
      </c>
      <c r="E17" s="16">
        <f t="shared" si="0"/>
        <v>5</v>
      </c>
      <c r="F17" s="1">
        <v>3</v>
      </c>
      <c r="G17" s="1">
        <v>2</v>
      </c>
      <c r="H17" s="16">
        <f t="shared" si="1"/>
        <v>5</v>
      </c>
      <c r="I17" s="1">
        <v>4</v>
      </c>
      <c r="J17" s="1">
        <v>1</v>
      </c>
      <c r="K17" s="1">
        <v>1</v>
      </c>
      <c r="L17" s="16">
        <f t="shared" si="2"/>
        <v>6</v>
      </c>
      <c r="M17" s="1">
        <v>1</v>
      </c>
      <c r="N17" s="1">
        <v>1</v>
      </c>
      <c r="O17" s="1">
        <v>1</v>
      </c>
      <c r="P17" s="1">
        <v>1</v>
      </c>
      <c r="Q17" s="16">
        <f t="shared" si="3"/>
        <v>4</v>
      </c>
      <c r="R17" s="1">
        <v>2</v>
      </c>
      <c r="S17" s="1">
        <v>1</v>
      </c>
      <c r="T17" s="16">
        <f t="shared" si="4"/>
        <v>3</v>
      </c>
      <c r="U17" s="1">
        <v>1</v>
      </c>
      <c r="V17" s="16">
        <f t="shared" si="5"/>
        <v>1</v>
      </c>
      <c r="W17" s="20">
        <f t="shared" si="6"/>
        <v>24</v>
      </c>
      <c r="X17" s="16" t="s">
        <v>13</v>
      </c>
    </row>
    <row r="18" spans="1:24" x14ac:dyDescent="0.3">
      <c r="A18" s="16" t="s">
        <v>21</v>
      </c>
      <c r="B18" s="1">
        <v>3</v>
      </c>
      <c r="C18" s="1">
        <v>3</v>
      </c>
      <c r="D18" s="1">
        <v>3</v>
      </c>
      <c r="E18" s="16">
        <f t="shared" si="0"/>
        <v>9</v>
      </c>
      <c r="F18" s="1">
        <v>7</v>
      </c>
      <c r="G18" s="1">
        <v>2</v>
      </c>
      <c r="H18" s="16">
        <f t="shared" si="1"/>
        <v>9</v>
      </c>
      <c r="I18" s="1">
        <v>3</v>
      </c>
      <c r="J18" s="1">
        <v>3</v>
      </c>
      <c r="K18" s="1">
        <v>1</v>
      </c>
      <c r="L18" s="16">
        <f t="shared" si="2"/>
        <v>7</v>
      </c>
      <c r="M18" s="1">
        <v>3</v>
      </c>
      <c r="N18" s="1">
        <v>1</v>
      </c>
      <c r="O18" s="1">
        <v>1</v>
      </c>
      <c r="P18" s="1">
        <v>3</v>
      </c>
      <c r="Q18" s="16">
        <f t="shared" si="3"/>
        <v>8</v>
      </c>
      <c r="R18" s="1">
        <v>2</v>
      </c>
      <c r="S18" s="1">
        <v>3</v>
      </c>
      <c r="T18" s="16">
        <f t="shared" si="4"/>
        <v>5</v>
      </c>
      <c r="U18" s="1">
        <v>1</v>
      </c>
      <c r="V18" s="16">
        <f t="shared" si="5"/>
        <v>1</v>
      </c>
      <c r="W18" s="20">
        <f t="shared" si="6"/>
        <v>39</v>
      </c>
      <c r="X18" s="16" t="s">
        <v>22</v>
      </c>
    </row>
    <row r="19" spans="1:24" x14ac:dyDescent="0.3">
      <c r="A19" s="16" t="s">
        <v>23</v>
      </c>
      <c r="B19" s="1">
        <v>3</v>
      </c>
      <c r="C19" s="1">
        <v>1</v>
      </c>
      <c r="D19" s="1">
        <v>2</v>
      </c>
      <c r="E19" s="16">
        <f t="shared" si="0"/>
        <v>6</v>
      </c>
      <c r="F19" s="1">
        <v>6</v>
      </c>
      <c r="G19" s="1">
        <v>2</v>
      </c>
      <c r="H19" s="16">
        <f t="shared" si="1"/>
        <v>8</v>
      </c>
      <c r="I19" s="1">
        <v>3</v>
      </c>
      <c r="J19" s="1">
        <v>1</v>
      </c>
      <c r="K19" s="1">
        <v>1</v>
      </c>
      <c r="L19" s="16">
        <f t="shared" si="2"/>
        <v>5</v>
      </c>
      <c r="M19" s="1">
        <v>1</v>
      </c>
      <c r="N19" s="1">
        <v>1</v>
      </c>
      <c r="O19" s="1">
        <v>1</v>
      </c>
      <c r="P19" s="1">
        <v>0</v>
      </c>
      <c r="Q19" s="16">
        <f t="shared" si="3"/>
        <v>3</v>
      </c>
      <c r="R19" s="1">
        <v>2</v>
      </c>
      <c r="S19" s="1">
        <v>1</v>
      </c>
      <c r="T19" s="16">
        <f t="shared" si="4"/>
        <v>3</v>
      </c>
      <c r="U19" s="1">
        <v>1</v>
      </c>
      <c r="V19" s="16">
        <f t="shared" si="5"/>
        <v>1</v>
      </c>
      <c r="W19" s="20">
        <f t="shared" si="6"/>
        <v>26</v>
      </c>
      <c r="X19" s="16" t="s">
        <v>13</v>
      </c>
    </row>
    <row r="20" spans="1:24" x14ac:dyDescent="0.3">
      <c r="A20" s="16" t="s">
        <v>24</v>
      </c>
      <c r="B20" s="1">
        <v>1</v>
      </c>
      <c r="C20" s="1">
        <v>1</v>
      </c>
      <c r="D20" s="1">
        <v>1</v>
      </c>
      <c r="E20" s="16">
        <f t="shared" si="0"/>
        <v>3</v>
      </c>
      <c r="F20" s="1">
        <v>4</v>
      </c>
      <c r="G20" s="1">
        <v>2</v>
      </c>
      <c r="H20" s="16">
        <f t="shared" si="1"/>
        <v>6</v>
      </c>
      <c r="I20" s="1">
        <v>1</v>
      </c>
      <c r="J20" s="1">
        <v>1</v>
      </c>
      <c r="K20" s="1">
        <v>1</v>
      </c>
      <c r="L20" s="16">
        <f t="shared" si="2"/>
        <v>3</v>
      </c>
      <c r="M20" s="1">
        <v>1</v>
      </c>
      <c r="N20" s="1">
        <v>1</v>
      </c>
      <c r="O20" s="1">
        <v>1</v>
      </c>
      <c r="P20" s="1">
        <v>0</v>
      </c>
      <c r="Q20" s="16">
        <f t="shared" si="3"/>
        <v>3</v>
      </c>
      <c r="R20" s="1">
        <v>0</v>
      </c>
      <c r="S20" s="1">
        <v>1</v>
      </c>
      <c r="T20" s="16">
        <f t="shared" si="4"/>
        <v>1</v>
      </c>
      <c r="U20" s="1">
        <v>1</v>
      </c>
      <c r="V20" s="16">
        <f t="shared" si="5"/>
        <v>1</v>
      </c>
      <c r="W20" s="20">
        <f t="shared" si="6"/>
        <v>17</v>
      </c>
      <c r="X20" s="16" t="s">
        <v>13</v>
      </c>
    </row>
    <row r="21" spans="1:24" x14ac:dyDescent="0.3">
      <c r="A21" s="16" t="s">
        <v>25</v>
      </c>
      <c r="B21" s="1">
        <v>1</v>
      </c>
      <c r="C21" s="1">
        <v>1</v>
      </c>
      <c r="D21" s="1">
        <v>1</v>
      </c>
      <c r="E21" s="16">
        <f t="shared" si="0"/>
        <v>3</v>
      </c>
      <c r="F21" s="1">
        <v>0</v>
      </c>
      <c r="G21" s="1">
        <v>2</v>
      </c>
      <c r="H21" s="16">
        <f t="shared" si="1"/>
        <v>2</v>
      </c>
      <c r="I21" s="1">
        <v>1</v>
      </c>
      <c r="J21" s="1">
        <v>0</v>
      </c>
      <c r="K21" s="1">
        <v>1</v>
      </c>
      <c r="L21" s="16">
        <f t="shared" si="2"/>
        <v>2</v>
      </c>
      <c r="M21" s="1">
        <v>1</v>
      </c>
      <c r="N21" s="1">
        <v>1</v>
      </c>
      <c r="O21" s="1">
        <v>1</v>
      </c>
      <c r="P21" s="1">
        <v>0</v>
      </c>
      <c r="Q21" s="16">
        <f t="shared" si="3"/>
        <v>3</v>
      </c>
      <c r="R21" s="1">
        <v>0</v>
      </c>
      <c r="S21" s="1">
        <v>0</v>
      </c>
      <c r="T21" s="16">
        <f t="shared" si="4"/>
        <v>0</v>
      </c>
      <c r="U21" s="1">
        <v>0</v>
      </c>
      <c r="V21" s="16">
        <f t="shared" si="5"/>
        <v>0</v>
      </c>
      <c r="W21" s="20">
        <f t="shared" si="6"/>
        <v>10</v>
      </c>
      <c r="X21" s="16" t="s">
        <v>16</v>
      </c>
    </row>
    <row r="22" spans="1:24" x14ac:dyDescent="0.3">
      <c r="A22" s="16" t="s">
        <v>26</v>
      </c>
      <c r="B22" s="1">
        <v>3</v>
      </c>
      <c r="C22" s="1">
        <v>3</v>
      </c>
      <c r="D22" s="1">
        <v>3</v>
      </c>
      <c r="E22" s="16">
        <f t="shared" si="0"/>
        <v>9</v>
      </c>
      <c r="F22" s="1">
        <v>9</v>
      </c>
      <c r="G22" s="1">
        <v>2</v>
      </c>
      <c r="H22" s="16">
        <f t="shared" si="1"/>
        <v>11</v>
      </c>
      <c r="I22" s="1">
        <v>3</v>
      </c>
      <c r="J22" s="1">
        <v>3</v>
      </c>
      <c r="K22" s="1">
        <v>1</v>
      </c>
      <c r="L22" s="16">
        <f t="shared" si="2"/>
        <v>7</v>
      </c>
      <c r="M22" s="1">
        <v>3</v>
      </c>
      <c r="N22" s="1">
        <v>3</v>
      </c>
      <c r="O22" s="1">
        <v>3</v>
      </c>
      <c r="P22" s="1">
        <v>3</v>
      </c>
      <c r="Q22" s="16">
        <f t="shared" si="3"/>
        <v>12</v>
      </c>
      <c r="R22" s="1">
        <v>2</v>
      </c>
      <c r="S22" s="1">
        <v>3</v>
      </c>
      <c r="T22" s="16">
        <f t="shared" si="4"/>
        <v>5</v>
      </c>
      <c r="U22" s="1">
        <v>1</v>
      </c>
      <c r="V22" s="16">
        <f t="shared" si="5"/>
        <v>1</v>
      </c>
      <c r="W22" s="20">
        <f t="shared" si="6"/>
        <v>45</v>
      </c>
      <c r="X22" s="16" t="s">
        <v>22</v>
      </c>
    </row>
    <row r="23" spans="1:24" x14ac:dyDescent="0.3">
      <c r="A23" s="16" t="s">
        <v>27</v>
      </c>
      <c r="B23" s="1">
        <v>1</v>
      </c>
      <c r="C23" s="1">
        <v>1</v>
      </c>
      <c r="D23" s="1">
        <v>1</v>
      </c>
      <c r="E23" s="16">
        <f t="shared" si="0"/>
        <v>3</v>
      </c>
      <c r="F23" s="1">
        <v>3</v>
      </c>
      <c r="G23" s="1">
        <v>0</v>
      </c>
      <c r="H23" s="16">
        <f t="shared" si="1"/>
        <v>3</v>
      </c>
      <c r="I23" s="1">
        <v>1</v>
      </c>
      <c r="J23" s="1">
        <v>1</v>
      </c>
      <c r="K23" s="1">
        <v>1</v>
      </c>
      <c r="L23" s="16">
        <f t="shared" si="2"/>
        <v>3</v>
      </c>
      <c r="M23" s="1">
        <v>1</v>
      </c>
      <c r="N23" s="1">
        <v>1</v>
      </c>
      <c r="O23" s="1">
        <v>1</v>
      </c>
      <c r="P23" s="1">
        <v>0</v>
      </c>
      <c r="Q23" s="16">
        <f t="shared" si="3"/>
        <v>3</v>
      </c>
      <c r="R23" s="1">
        <v>0</v>
      </c>
      <c r="S23" s="1">
        <v>0</v>
      </c>
      <c r="T23" s="16">
        <f t="shared" si="4"/>
        <v>0</v>
      </c>
      <c r="U23" s="1">
        <v>0</v>
      </c>
      <c r="V23" s="16">
        <f t="shared" si="5"/>
        <v>0</v>
      </c>
      <c r="W23" s="20">
        <f t="shared" si="6"/>
        <v>12</v>
      </c>
      <c r="X23" s="16" t="s">
        <v>16</v>
      </c>
    </row>
    <row r="24" spans="1:24" x14ac:dyDescent="0.3">
      <c r="A24" s="16" t="s">
        <v>28</v>
      </c>
      <c r="B24" s="1">
        <v>1</v>
      </c>
      <c r="C24" s="1">
        <v>1</v>
      </c>
      <c r="D24" s="1">
        <v>1</v>
      </c>
      <c r="E24" s="16">
        <f t="shared" si="0"/>
        <v>3</v>
      </c>
      <c r="F24" s="1">
        <v>2</v>
      </c>
      <c r="G24" s="1">
        <v>2</v>
      </c>
      <c r="H24" s="16">
        <f t="shared" si="1"/>
        <v>4</v>
      </c>
      <c r="I24" s="1">
        <v>1</v>
      </c>
      <c r="J24" s="1">
        <v>1</v>
      </c>
      <c r="K24" s="1">
        <v>0</v>
      </c>
      <c r="L24" s="16">
        <f t="shared" si="2"/>
        <v>2</v>
      </c>
      <c r="M24" s="1">
        <v>0</v>
      </c>
      <c r="N24" s="1">
        <v>1</v>
      </c>
      <c r="O24" s="1">
        <v>0</v>
      </c>
      <c r="P24" s="1">
        <v>1</v>
      </c>
      <c r="Q24" s="16">
        <f t="shared" si="3"/>
        <v>2</v>
      </c>
      <c r="R24" s="1">
        <v>0</v>
      </c>
      <c r="S24" s="1">
        <v>0</v>
      </c>
      <c r="T24" s="16">
        <f t="shared" si="4"/>
        <v>0</v>
      </c>
      <c r="U24" s="1">
        <v>0</v>
      </c>
      <c r="V24" s="16">
        <f t="shared" si="5"/>
        <v>0</v>
      </c>
      <c r="W24" s="20">
        <f t="shared" si="6"/>
        <v>11</v>
      </c>
      <c r="X24" s="16" t="s">
        <v>16</v>
      </c>
    </row>
    <row r="25" spans="1:24" x14ac:dyDescent="0.3">
      <c r="A25" s="16" t="s">
        <v>29</v>
      </c>
      <c r="B25" s="1">
        <v>1</v>
      </c>
      <c r="C25" s="1">
        <v>1</v>
      </c>
      <c r="D25" s="1">
        <v>1</v>
      </c>
      <c r="E25" s="16">
        <f t="shared" si="0"/>
        <v>3</v>
      </c>
      <c r="F25" s="1">
        <v>3</v>
      </c>
      <c r="G25" s="1">
        <v>2</v>
      </c>
      <c r="H25" s="16">
        <f t="shared" si="1"/>
        <v>5</v>
      </c>
      <c r="I25" s="1">
        <v>3</v>
      </c>
      <c r="J25" s="1">
        <v>2</v>
      </c>
      <c r="K25" s="1">
        <v>1</v>
      </c>
      <c r="L25" s="16">
        <f t="shared" si="2"/>
        <v>6</v>
      </c>
      <c r="M25" s="1">
        <v>1</v>
      </c>
      <c r="N25" s="1">
        <v>1</v>
      </c>
      <c r="O25" s="1">
        <v>1</v>
      </c>
      <c r="P25" s="1">
        <v>0</v>
      </c>
      <c r="Q25" s="16">
        <f t="shared" si="3"/>
        <v>3</v>
      </c>
      <c r="R25" s="1">
        <v>0</v>
      </c>
      <c r="S25" s="1">
        <v>0</v>
      </c>
      <c r="T25" s="16">
        <f t="shared" si="4"/>
        <v>0</v>
      </c>
      <c r="U25" s="1">
        <v>0</v>
      </c>
      <c r="V25" s="16">
        <f t="shared" si="5"/>
        <v>0</v>
      </c>
      <c r="W25" s="20">
        <f t="shared" si="6"/>
        <v>17</v>
      </c>
      <c r="X25" s="16" t="s">
        <v>13</v>
      </c>
    </row>
    <row r="26" spans="1:24" x14ac:dyDescent="0.3">
      <c r="A26" s="16" t="s">
        <v>30</v>
      </c>
      <c r="B26" s="1">
        <v>1</v>
      </c>
      <c r="C26" s="1">
        <v>1</v>
      </c>
      <c r="D26" s="1">
        <v>1</v>
      </c>
      <c r="E26" s="16">
        <f t="shared" si="0"/>
        <v>3</v>
      </c>
      <c r="F26" s="1">
        <v>2</v>
      </c>
      <c r="G26" s="1">
        <v>0</v>
      </c>
      <c r="H26" s="16">
        <f t="shared" si="1"/>
        <v>2</v>
      </c>
      <c r="I26" s="1">
        <v>1</v>
      </c>
      <c r="J26" s="1">
        <v>1</v>
      </c>
      <c r="K26" s="1">
        <v>0</v>
      </c>
      <c r="L26" s="16">
        <f t="shared" si="2"/>
        <v>2</v>
      </c>
      <c r="M26" s="1">
        <v>1</v>
      </c>
      <c r="N26" s="1">
        <v>1</v>
      </c>
      <c r="O26" s="1">
        <v>1</v>
      </c>
      <c r="P26" s="1">
        <v>1</v>
      </c>
      <c r="Q26" s="16">
        <f t="shared" si="3"/>
        <v>4</v>
      </c>
      <c r="R26" s="1">
        <v>0</v>
      </c>
      <c r="S26" s="1">
        <v>1</v>
      </c>
      <c r="T26" s="16">
        <f t="shared" si="4"/>
        <v>1</v>
      </c>
      <c r="U26" s="1">
        <v>1</v>
      </c>
      <c r="V26" s="16">
        <f t="shared" si="5"/>
        <v>1</v>
      </c>
      <c r="W26" s="20">
        <f t="shared" si="6"/>
        <v>13</v>
      </c>
      <c r="X26" s="16" t="s">
        <v>16</v>
      </c>
    </row>
    <row r="27" spans="1:24" x14ac:dyDescent="0.3">
      <c r="A27" s="16" t="s">
        <v>31</v>
      </c>
      <c r="B27" s="1">
        <v>3</v>
      </c>
      <c r="C27" s="1">
        <v>3</v>
      </c>
      <c r="D27" s="1">
        <v>3</v>
      </c>
      <c r="E27" s="16">
        <f t="shared" si="0"/>
        <v>9</v>
      </c>
      <c r="F27" s="1">
        <v>9</v>
      </c>
      <c r="G27" s="1">
        <v>2</v>
      </c>
      <c r="H27" s="16">
        <f t="shared" si="1"/>
        <v>11</v>
      </c>
      <c r="I27" s="1">
        <v>3</v>
      </c>
      <c r="J27" s="1">
        <v>2</v>
      </c>
      <c r="K27" s="1">
        <v>1</v>
      </c>
      <c r="L27" s="16">
        <f t="shared" si="2"/>
        <v>6</v>
      </c>
      <c r="M27" s="1">
        <v>3</v>
      </c>
      <c r="N27" s="1">
        <v>3</v>
      </c>
      <c r="O27" s="1">
        <v>1</v>
      </c>
      <c r="P27" s="1">
        <v>1</v>
      </c>
      <c r="Q27" s="16">
        <f t="shared" si="3"/>
        <v>8</v>
      </c>
      <c r="R27" s="1">
        <v>2</v>
      </c>
      <c r="S27" s="1">
        <v>1</v>
      </c>
      <c r="T27" s="16">
        <f t="shared" si="4"/>
        <v>3</v>
      </c>
      <c r="U27" s="1">
        <v>1</v>
      </c>
      <c r="V27" s="16">
        <f t="shared" si="5"/>
        <v>1</v>
      </c>
      <c r="W27" s="20">
        <f t="shared" si="6"/>
        <v>38</v>
      </c>
      <c r="X27" s="16" t="s">
        <v>22</v>
      </c>
    </row>
    <row r="28" spans="1:24" x14ac:dyDescent="0.3">
      <c r="A28" s="16" t="s">
        <v>32</v>
      </c>
      <c r="B28" s="1">
        <v>3</v>
      </c>
      <c r="C28" s="1">
        <v>3</v>
      </c>
      <c r="D28" s="1">
        <v>3</v>
      </c>
      <c r="E28" s="16">
        <f t="shared" si="0"/>
        <v>9</v>
      </c>
      <c r="F28" s="1">
        <v>5</v>
      </c>
      <c r="G28" s="1">
        <v>2</v>
      </c>
      <c r="H28" s="16">
        <f t="shared" si="1"/>
        <v>7</v>
      </c>
      <c r="I28" s="1">
        <v>1</v>
      </c>
      <c r="J28" s="1">
        <v>1</v>
      </c>
      <c r="K28" s="1">
        <v>1</v>
      </c>
      <c r="L28" s="16">
        <f t="shared" si="2"/>
        <v>3</v>
      </c>
      <c r="M28" s="1">
        <v>1</v>
      </c>
      <c r="N28" s="1">
        <v>1</v>
      </c>
      <c r="O28" s="1">
        <v>1</v>
      </c>
      <c r="P28" s="1">
        <v>1</v>
      </c>
      <c r="Q28" s="16">
        <f t="shared" si="3"/>
        <v>4</v>
      </c>
      <c r="R28" s="1">
        <v>2</v>
      </c>
      <c r="S28" s="1">
        <v>1</v>
      </c>
      <c r="T28" s="16">
        <f t="shared" si="4"/>
        <v>3</v>
      </c>
      <c r="U28" s="1">
        <v>1</v>
      </c>
      <c r="V28" s="16">
        <f t="shared" si="5"/>
        <v>1</v>
      </c>
      <c r="W28" s="20">
        <f t="shared" si="6"/>
        <v>27</v>
      </c>
      <c r="X28" s="16" t="s">
        <v>13</v>
      </c>
    </row>
    <row r="29" spans="1:24" x14ac:dyDescent="0.3">
      <c r="A29" s="16" t="s">
        <v>33</v>
      </c>
      <c r="B29" s="1">
        <v>3</v>
      </c>
      <c r="C29" s="1">
        <v>3</v>
      </c>
      <c r="D29" s="1">
        <v>3</v>
      </c>
      <c r="E29" s="16">
        <f t="shared" si="0"/>
        <v>9</v>
      </c>
      <c r="F29" s="1">
        <v>9</v>
      </c>
      <c r="G29" s="1">
        <v>2</v>
      </c>
      <c r="H29" s="16">
        <f t="shared" si="1"/>
        <v>11</v>
      </c>
      <c r="I29" s="1">
        <v>3</v>
      </c>
      <c r="J29" s="1">
        <v>3</v>
      </c>
      <c r="K29" s="1">
        <v>1</v>
      </c>
      <c r="L29" s="16">
        <f t="shared" si="2"/>
        <v>7</v>
      </c>
      <c r="M29" s="1">
        <v>3</v>
      </c>
      <c r="N29" s="1">
        <v>3</v>
      </c>
      <c r="O29" s="1">
        <v>1</v>
      </c>
      <c r="P29" s="1">
        <v>0</v>
      </c>
      <c r="Q29" s="16">
        <f t="shared" si="3"/>
        <v>7</v>
      </c>
      <c r="R29" s="1">
        <v>2</v>
      </c>
      <c r="S29" s="1">
        <v>1</v>
      </c>
      <c r="T29" s="16">
        <f t="shared" si="4"/>
        <v>3</v>
      </c>
      <c r="U29" s="1">
        <v>1</v>
      </c>
      <c r="V29" s="16">
        <f t="shared" si="5"/>
        <v>1</v>
      </c>
      <c r="W29" s="20">
        <f t="shared" si="6"/>
        <v>38</v>
      </c>
      <c r="X29" s="16" t="s">
        <v>22</v>
      </c>
    </row>
    <row r="30" spans="1:24" x14ac:dyDescent="0.3">
      <c r="A30" s="16" t="s">
        <v>34</v>
      </c>
      <c r="B30" s="1">
        <v>1</v>
      </c>
      <c r="C30" s="1">
        <v>1</v>
      </c>
      <c r="D30" s="1">
        <v>1</v>
      </c>
      <c r="E30" s="16">
        <f t="shared" si="0"/>
        <v>3</v>
      </c>
      <c r="F30" s="1">
        <v>4</v>
      </c>
      <c r="G30" s="1">
        <v>0</v>
      </c>
      <c r="H30" s="16">
        <f t="shared" si="1"/>
        <v>4</v>
      </c>
      <c r="I30" s="1">
        <v>1</v>
      </c>
      <c r="J30" s="1">
        <v>1</v>
      </c>
      <c r="K30" s="1">
        <v>1</v>
      </c>
      <c r="L30" s="16">
        <f t="shared" si="2"/>
        <v>3</v>
      </c>
      <c r="M30" s="1">
        <v>1</v>
      </c>
      <c r="N30" s="1">
        <v>1</v>
      </c>
      <c r="O30" s="1">
        <v>1</v>
      </c>
      <c r="P30" s="1">
        <v>1</v>
      </c>
      <c r="Q30" s="16">
        <f t="shared" si="3"/>
        <v>4</v>
      </c>
      <c r="R30" s="1">
        <v>2</v>
      </c>
      <c r="S30" s="1">
        <v>1</v>
      </c>
      <c r="T30" s="16">
        <f t="shared" si="4"/>
        <v>3</v>
      </c>
      <c r="U30" s="1">
        <v>1</v>
      </c>
      <c r="V30" s="16">
        <f t="shared" si="5"/>
        <v>1</v>
      </c>
      <c r="W30" s="20">
        <f t="shared" si="6"/>
        <v>18</v>
      </c>
      <c r="X30" s="16" t="s">
        <v>13</v>
      </c>
    </row>
    <row r="31" spans="1:24" x14ac:dyDescent="0.3">
      <c r="A31" s="16" t="s">
        <v>35</v>
      </c>
      <c r="B31" s="1">
        <v>3</v>
      </c>
      <c r="C31" s="1">
        <v>3</v>
      </c>
      <c r="D31" s="1">
        <v>3</v>
      </c>
      <c r="E31" s="16">
        <f t="shared" si="0"/>
        <v>9</v>
      </c>
      <c r="F31" s="1">
        <v>7</v>
      </c>
      <c r="G31" s="1">
        <v>2</v>
      </c>
      <c r="H31" s="16">
        <f t="shared" si="1"/>
        <v>9</v>
      </c>
      <c r="I31" s="1">
        <v>4</v>
      </c>
      <c r="J31" s="1">
        <v>1</v>
      </c>
      <c r="K31" s="1">
        <v>1</v>
      </c>
      <c r="L31" s="16">
        <f t="shared" si="2"/>
        <v>6</v>
      </c>
      <c r="M31" s="1">
        <v>1</v>
      </c>
      <c r="N31" s="1">
        <v>1</v>
      </c>
      <c r="O31" s="1">
        <v>1</v>
      </c>
      <c r="P31" s="1">
        <v>0</v>
      </c>
      <c r="Q31" s="16">
        <f t="shared" si="3"/>
        <v>3</v>
      </c>
      <c r="R31" s="1">
        <v>0</v>
      </c>
      <c r="S31" s="1">
        <v>0</v>
      </c>
      <c r="T31" s="16">
        <f t="shared" si="4"/>
        <v>0</v>
      </c>
      <c r="U31" s="1">
        <v>0</v>
      </c>
      <c r="V31" s="16">
        <f t="shared" si="5"/>
        <v>0</v>
      </c>
      <c r="W31" s="20">
        <f t="shared" si="6"/>
        <v>27</v>
      </c>
      <c r="X31" s="16" t="s">
        <v>13</v>
      </c>
    </row>
    <row r="32" spans="1:24" x14ac:dyDescent="0.3">
      <c r="A32" s="16" t="s">
        <v>36</v>
      </c>
      <c r="B32" s="1">
        <v>1</v>
      </c>
      <c r="C32" s="1">
        <v>0</v>
      </c>
      <c r="D32" s="1">
        <v>1</v>
      </c>
      <c r="E32" s="16">
        <f t="shared" si="0"/>
        <v>2</v>
      </c>
      <c r="F32" s="1">
        <v>3</v>
      </c>
      <c r="G32" s="1">
        <v>2</v>
      </c>
      <c r="H32" s="16">
        <f t="shared" si="1"/>
        <v>5</v>
      </c>
      <c r="I32" s="1">
        <v>1</v>
      </c>
      <c r="J32" s="1">
        <v>1</v>
      </c>
      <c r="K32" s="1">
        <v>1</v>
      </c>
      <c r="L32" s="16">
        <f t="shared" si="2"/>
        <v>3</v>
      </c>
      <c r="M32" s="1">
        <v>1</v>
      </c>
      <c r="N32" s="1">
        <v>1</v>
      </c>
      <c r="O32" s="1">
        <v>1</v>
      </c>
      <c r="P32" s="1">
        <v>1</v>
      </c>
      <c r="Q32" s="16">
        <f t="shared" si="3"/>
        <v>4</v>
      </c>
      <c r="R32" s="1">
        <v>2</v>
      </c>
      <c r="S32" s="1">
        <v>1</v>
      </c>
      <c r="T32" s="16">
        <f t="shared" si="4"/>
        <v>3</v>
      </c>
      <c r="U32" s="1">
        <v>0</v>
      </c>
      <c r="V32" s="16">
        <f t="shared" si="5"/>
        <v>0</v>
      </c>
      <c r="W32" s="20">
        <f t="shared" si="6"/>
        <v>17</v>
      </c>
      <c r="X32" s="16" t="s">
        <v>13</v>
      </c>
    </row>
    <row r="33" spans="1:24" x14ac:dyDescent="0.3">
      <c r="A33" s="16" t="s">
        <v>37</v>
      </c>
      <c r="B33" s="1">
        <v>3</v>
      </c>
      <c r="C33" s="1">
        <v>3</v>
      </c>
      <c r="D33" s="1">
        <v>3</v>
      </c>
      <c r="E33" s="16">
        <f t="shared" si="0"/>
        <v>9</v>
      </c>
      <c r="F33" s="1">
        <v>3</v>
      </c>
      <c r="G33" s="1">
        <v>2</v>
      </c>
      <c r="H33" s="16">
        <f t="shared" si="1"/>
        <v>5</v>
      </c>
      <c r="I33" s="1">
        <v>3</v>
      </c>
      <c r="J33" s="1">
        <v>1</v>
      </c>
      <c r="K33" s="1">
        <v>1</v>
      </c>
      <c r="L33" s="16">
        <f t="shared" si="2"/>
        <v>5</v>
      </c>
      <c r="M33" s="1">
        <v>3</v>
      </c>
      <c r="N33" s="1">
        <v>3</v>
      </c>
      <c r="O33" s="1">
        <v>1</v>
      </c>
      <c r="P33" s="1">
        <v>0</v>
      </c>
      <c r="Q33" s="16">
        <f t="shared" si="3"/>
        <v>7</v>
      </c>
      <c r="R33" s="1">
        <v>0</v>
      </c>
      <c r="S33" s="1">
        <v>0</v>
      </c>
      <c r="T33" s="16">
        <f t="shared" si="4"/>
        <v>0</v>
      </c>
      <c r="U33" s="1">
        <v>0</v>
      </c>
      <c r="V33" s="16">
        <f t="shared" si="5"/>
        <v>0</v>
      </c>
      <c r="W33" s="20">
        <f t="shared" si="6"/>
        <v>26</v>
      </c>
      <c r="X33" s="16" t="s">
        <v>13</v>
      </c>
    </row>
    <row r="34" spans="1:24" x14ac:dyDescent="0.3">
      <c r="A34" s="16" t="s">
        <v>38</v>
      </c>
      <c r="B34" s="1">
        <v>1</v>
      </c>
      <c r="C34" s="1">
        <v>1</v>
      </c>
      <c r="D34" s="1">
        <v>1</v>
      </c>
      <c r="E34" s="16">
        <f t="shared" si="0"/>
        <v>3</v>
      </c>
      <c r="F34" s="1">
        <v>1</v>
      </c>
      <c r="G34" s="1">
        <v>0</v>
      </c>
      <c r="H34" s="16">
        <f t="shared" si="1"/>
        <v>1</v>
      </c>
      <c r="I34" s="1">
        <v>0</v>
      </c>
      <c r="J34" s="1">
        <v>0</v>
      </c>
      <c r="K34" s="1">
        <v>0</v>
      </c>
      <c r="L34" s="16">
        <f>I34+J34+K34</f>
        <v>0</v>
      </c>
      <c r="M34" s="1">
        <v>0</v>
      </c>
      <c r="N34" s="1">
        <v>0</v>
      </c>
      <c r="O34" s="1">
        <v>0</v>
      </c>
      <c r="P34" s="1">
        <v>0</v>
      </c>
      <c r="Q34" s="16">
        <f t="shared" si="3"/>
        <v>0</v>
      </c>
      <c r="R34" s="1">
        <v>0</v>
      </c>
      <c r="S34" s="1">
        <v>0</v>
      </c>
      <c r="T34" s="16">
        <f t="shared" si="4"/>
        <v>0</v>
      </c>
      <c r="U34" s="1">
        <v>0</v>
      </c>
      <c r="V34" s="16">
        <f t="shared" si="5"/>
        <v>0</v>
      </c>
      <c r="W34" s="20">
        <f t="shared" si="6"/>
        <v>4</v>
      </c>
      <c r="X34" s="16" t="s">
        <v>16</v>
      </c>
    </row>
    <row r="35" spans="1:24" x14ac:dyDescent="0.3">
      <c r="A35" s="16" t="s">
        <v>39</v>
      </c>
      <c r="B35" s="1">
        <v>1</v>
      </c>
      <c r="C35" s="1">
        <v>3</v>
      </c>
      <c r="D35" s="1">
        <v>3</v>
      </c>
      <c r="E35" s="16">
        <f t="shared" si="0"/>
        <v>7</v>
      </c>
      <c r="F35" s="1">
        <v>3</v>
      </c>
      <c r="G35" s="1">
        <v>2</v>
      </c>
      <c r="H35" s="16">
        <f t="shared" si="1"/>
        <v>5</v>
      </c>
      <c r="I35" s="1">
        <v>4</v>
      </c>
      <c r="J35" s="1">
        <v>1</v>
      </c>
      <c r="K35" s="1">
        <v>1</v>
      </c>
      <c r="L35" s="16">
        <f t="shared" si="2"/>
        <v>6</v>
      </c>
      <c r="M35" s="1">
        <v>1</v>
      </c>
      <c r="N35" s="1">
        <v>1</v>
      </c>
      <c r="O35" s="1">
        <v>1</v>
      </c>
      <c r="P35" s="1">
        <v>1</v>
      </c>
      <c r="Q35" s="16">
        <f t="shared" si="3"/>
        <v>4</v>
      </c>
      <c r="R35" s="1">
        <v>2</v>
      </c>
      <c r="S35" s="1">
        <v>3</v>
      </c>
      <c r="T35" s="16">
        <f t="shared" si="4"/>
        <v>5</v>
      </c>
      <c r="U35" s="1">
        <v>0</v>
      </c>
      <c r="V35" s="16">
        <f t="shared" si="5"/>
        <v>0</v>
      </c>
      <c r="W35" s="20">
        <f t="shared" si="6"/>
        <v>27</v>
      </c>
      <c r="X35" s="16" t="s">
        <v>13</v>
      </c>
    </row>
    <row r="37" spans="1:24" ht="43.2" x14ac:dyDescent="0.3">
      <c r="A37" s="13" t="s">
        <v>40</v>
      </c>
      <c r="B37" s="7">
        <v>2</v>
      </c>
      <c r="C37" s="7">
        <v>3</v>
      </c>
      <c r="D37" s="7">
        <v>4</v>
      </c>
      <c r="E37" s="9" t="s">
        <v>2</v>
      </c>
      <c r="F37" s="7">
        <v>5</v>
      </c>
      <c r="G37" s="7">
        <v>6</v>
      </c>
      <c r="H37" s="9" t="s">
        <v>2</v>
      </c>
      <c r="I37" s="7">
        <v>1</v>
      </c>
      <c r="J37" s="7">
        <v>7</v>
      </c>
      <c r="K37" s="7">
        <v>8</v>
      </c>
      <c r="L37" s="9" t="s">
        <v>2</v>
      </c>
      <c r="M37" s="7">
        <v>9</v>
      </c>
      <c r="N37" s="7">
        <v>10</v>
      </c>
      <c r="O37" s="7">
        <v>11</v>
      </c>
      <c r="P37" s="7">
        <v>12</v>
      </c>
      <c r="Q37" s="9" t="s">
        <v>2</v>
      </c>
      <c r="R37" s="7">
        <v>13</v>
      </c>
      <c r="S37" s="7">
        <v>14</v>
      </c>
      <c r="T37" s="9" t="s">
        <v>2</v>
      </c>
      <c r="U37" s="7">
        <v>15</v>
      </c>
      <c r="V37" s="9" t="s">
        <v>2</v>
      </c>
      <c r="W37" s="10" t="s">
        <v>9</v>
      </c>
      <c r="X37" s="13" t="s">
        <v>46</v>
      </c>
    </row>
    <row r="38" spans="1:24" x14ac:dyDescent="0.3">
      <c r="A38" s="13" t="s">
        <v>41</v>
      </c>
      <c r="B38" s="7">
        <v>3</v>
      </c>
      <c r="C38" s="7">
        <v>3</v>
      </c>
      <c r="D38" s="7">
        <v>3</v>
      </c>
      <c r="E38" s="10">
        <v>9</v>
      </c>
      <c r="F38" s="7">
        <v>9</v>
      </c>
      <c r="G38" s="7">
        <v>2</v>
      </c>
      <c r="H38" s="14">
        <v>11</v>
      </c>
      <c r="I38" s="7">
        <v>4</v>
      </c>
      <c r="J38" s="7">
        <v>3</v>
      </c>
      <c r="K38" s="7">
        <v>1</v>
      </c>
      <c r="L38" s="14">
        <v>8</v>
      </c>
      <c r="M38" s="7">
        <v>3</v>
      </c>
      <c r="N38" s="7">
        <v>3</v>
      </c>
      <c r="O38" s="7">
        <v>3</v>
      </c>
      <c r="P38" s="7">
        <v>3</v>
      </c>
      <c r="Q38" s="14">
        <v>12</v>
      </c>
      <c r="R38" s="7">
        <v>2</v>
      </c>
      <c r="S38" s="7">
        <v>3</v>
      </c>
      <c r="T38" s="14">
        <v>5</v>
      </c>
      <c r="U38" s="7">
        <v>1</v>
      </c>
      <c r="V38" s="14">
        <v>1</v>
      </c>
      <c r="W38" s="5" t="s">
        <v>16</v>
      </c>
      <c r="X38" s="11">
        <f>COUNTIF(X11:X35,"низкий")</f>
        <v>7</v>
      </c>
    </row>
    <row r="39" spans="1:24" x14ac:dyDescent="0.3">
      <c r="A39" s="13">
        <v>0</v>
      </c>
      <c r="B39" s="5">
        <f t="shared" ref="B39:V39" si="7">COUNTIF(B11:B35,0)</f>
        <v>0</v>
      </c>
      <c r="C39" s="5">
        <f t="shared" si="7"/>
        <v>2</v>
      </c>
      <c r="D39" s="5">
        <f t="shared" si="7"/>
        <v>1</v>
      </c>
      <c r="E39" s="11">
        <f t="shared" si="7"/>
        <v>0</v>
      </c>
      <c r="F39" s="5">
        <f t="shared" si="7"/>
        <v>1</v>
      </c>
      <c r="G39" s="5">
        <f t="shared" si="7"/>
        <v>5</v>
      </c>
      <c r="H39" s="11">
        <f t="shared" si="7"/>
        <v>0</v>
      </c>
      <c r="I39" s="5">
        <f t="shared" si="7"/>
        <v>1</v>
      </c>
      <c r="J39" s="5">
        <f t="shared" si="7"/>
        <v>5</v>
      </c>
      <c r="K39" s="5">
        <f t="shared" si="7"/>
        <v>3</v>
      </c>
      <c r="L39" s="11">
        <f t="shared" si="7"/>
        <v>1</v>
      </c>
      <c r="M39" s="5">
        <f t="shared" si="7"/>
        <v>2</v>
      </c>
      <c r="N39" s="5">
        <f t="shared" si="7"/>
        <v>3</v>
      </c>
      <c r="O39" s="5">
        <f t="shared" si="7"/>
        <v>4</v>
      </c>
      <c r="P39" s="5">
        <f t="shared" si="7"/>
        <v>12</v>
      </c>
      <c r="Q39" s="11">
        <f t="shared" si="7"/>
        <v>1</v>
      </c>
      <c r="R39" s="5">
        <f t="shared" si="7"/>
        <v>12</v>
      </c>
      <c r="S39" s="5">
        <f t="shared" si="7"/>
        <v>11</v>
      </c>
      <c r="T39" s="11">
        <f t="shared" si="7"/>
        <v>9</v>
      </c>
      <c r="U39" s="5">
        <f t="shared" si="7"/>
        <v>13</v>
      </c>
      <c r="V39" s="11">
        <f t="shared" si="7"/>
        <v>13</v>
      </c>
      <c r="W39" s="5" t="s">
        <v>13</v>
      </c>
      <c r="X39" s="11">
        <f>COUNTIF(X11:X35,"средний")</f>
        <v>14</v>
      </c>
    </row>
    <row r="40" spans="1:24" x14ac:dyDescent="0.3">
      <c r="A40" s="13">
        <v>1</v>
      </c>
      <c r="B40" s="5">
        <f t="shared" ref="B40:V40" si="8">COUNTIF(B11:B35,1)</f>
        <v>14</v>
      </c>
      <c r="C40" s="5">
        <f t="shared" si="8"/>
        <v>14</v>
      </c>
      <c r="D40" s="5">
        <f t="shared" si="8"/>
        <v>12</v>
      </c>
      <c r="E40" s="11">
        <f t="shared" si="8"/>
        <v>0</v>
      </c>
      <c r="F40" s="5">
        <f t="shared" si="8"/>
        <v>1</v>
      </c>
      <c r="G40" s="5">
        <f t="shared" si="8"/>
        <v>0</v>
      </c>
      <c r="H40" s="11">
        <f t="shared" si="8"/>
        <v>1</v>
      </c>
      <c r="I40" s="5">
        <f t="shared" si="8"/>
        <v>11</v>
      </c>
      <c r="J40" s="5">
        <f t="shared" si="8"/>
        <v>14</v>
      </c>
      <c r="K40" s="5">
        <f t="shared" si="8"/>
        <v>22</v>
      </c>
      <c r="L40" s="11">
        <f t="shared" si="8"/>
        <v>0</v>
      </c>
      <c r="M40" s="5">
        <f t="shared" si="8"/>
        <v>18</v>
      </c>
      <c r="N40" s="5">
        <f t="shared" si="8"/>
        <v>17</v>
      </c>
      <c r="O40" s="5">
        <f t="shared" si="8"/>
        <v>20</v>
      </c>
      <c r="P40" s="5">
        <f t="shared" si="8"/>
        <v>10</v>
      </c>
      <c r="Q40" s="11">
        <f t="shared" si="8"/>
        <v>0</v>
      </c>
      <c r="R40" s="5">
        <f t="shared" si="8"/>
        <v>0</v>
      </c>
      <c r="S40" s="5">
        <f t="shared" si="8"/>
        <v>11</v>
      </c>
      <c r="T40" s="11">
        <f t="shared" si="8"/>
        <v>3</v>
      </c>
      <c r="U40" s="5">
        <f t="shared" si="8"/>
        <v>12</v>
      </c>
      <c r="V40" s="11">
        <f t="shared" si="8"/>
        <v>12</v>
      </c>
      <c r="W40" s="5" t="s">
        <v>22</v>
      </c>
      <c r="X40" s="11">
        <f>COUNTIF(X11:X35,"высокий")</f>
        <v>4</v>
      </c>
    </row>
    <row r="41" spans="1:24" x14ac:dyDescent="0.3">
      <c r="A41" s="13">
        <v>2</v>
      </c>
      <c r="B41" s="5">
        <f t="shared" ref="B41:J41" si="9">COUNTIF(B11:B35,2)</f>
        <v>0</v>
      </c>
      <c r="C41" s="5">
        <f t="shared" si="9"/>
        <v>0</v>
      </c>
      <c r="D41" s="5">
        <f t="shared" si="9"/>
        <v>1</v>
      </c>
      <c r="E41" s="11">
        <f t="shared" si="9"/>
        <v>3</v>
      </c>
      <c r="F41" s="5">
        <f t="shared" si="9"/>
        <v>3</v>
      </c>
      <c r="G41" s="5">
        <f t="shared" si="9"/>
        <v>20</v>
      </c>
      <c r="H41" s="11">
        <f t="shared" si="9"/>
        <v>3</v>
      </c>
      <c r="I41" s="5">
        <f t="shared" si="9"/>
        <v>0</v>
      </c>
      <c r="J41" s="5">
        <f t="shared" si="9"/>
        <v>3</v>
      </c>
      <c r="K41" s="5"/>
      <c r="L41" s="11">
        <f t="shared" ref="L41:T41" si="10">COUNTIF(L11:L35,2)</f>
        <v>5</v>
      </c>
      <c r="M41" s="5">
        <f t="shared" si="10"/>
        <v>0</v>
      </c>
      <c r="N41" s="5">
        <f t="shared" si="10"/>
        <v>0</v>
      </c>
      <c r="O41" s="5">
        <f t="shared" si="10"/>
        <v>0</v>
      </c>
      <c r="P41" s="5">
        <f t="shared" si="10"/>
        <v>0</v>
      </c>
      <c r="Q41" s="11">
        <f t="shared" si="10"/>
        <v>3</v>
      </c>
      <c r="R41" s="5">
        <f t="shared" si="10"/>
        <v>13</v>
      </c>
      <c r="S41" s="5">
        <f t="shared" si="10"/>
        <v>0</v>
      </c>
      <c r="T41" s="11">
        <f t="shared" si="10"/>
        <v>2</v>
      </c>
      <c r="U41" s="5"/>
      <c r="V41" s="11"/>
    </row>
    <row r="42" spans="1:24" x14ac:dyDescent="0.3">
      <c r="A42" s="13">
        <v>3</v>
      </c>
      <c r="B42" s="5">
        <f t="shared" ref="B42:J42" si="11">COUNTIF(B11:B35,3)</f>
        <v>11</v>
      </c>
      <c r="C42" s="5">
        <f t="shared" si="11"/>
        <v>9</v>
      </c>
      <c r="D42" s="5">
        <f t="shared" si="11"/>
        <v>11</v>
      </c>
      <c r="E42" s="11">
        <f t="shared" si="11"/>
        <v>8</v>
      </c>
      <c r="F42" s="5">
        <f t="shared" si="11"/>
        <v>7</v>
      </c>
      <c r="G42" s="5">
        <f t="shared" si="11"/>
        <v>0</v>
      </c>
      <c r="H42" s="11">
        <f t="shared" si="11"/>
        <v>1</v>
      </c>
      <c r="I42" s="5">
        <f t="shared" si="11"/>
        <v>8</v>
      </c>
      <c r="J42" s="5">
        <f t="shared" si="11"/>
        <v>3</v>
      </c>
      <c r="K42" s="5"/>
      <c r="L42" s="11">
        <f t="shared" ref="L42:Q42" si="12">COUNTIF(L11:L35,3)</f>
        <v>6</v>
      </c>
      <c r="M42" s="5">
        <f t="shared" si="12"/>
        <v>5</v>
      </c>
      <c r="N42" s="5">
        <f t="shared" si="12"/>
        <v>5</v>
      </c>
      <c r="O42" s="5">
        <f t="shared" si="12"/>
        <v>1</v>
      </c>
      <c r="P42" s="5">
        <f t="shared" si="12"/>
        <v>3</v>
      </c>
      <c r="Q42" s="11">
        <f t="shared" si="12"/>
        <v>8</v>
      </c>
      <c r="R42" s="5"/>
      <c r="S42" s="5">
        <f>COUNTIF(S11:S35,3)</f>
        <v>3</v>
      </c>
      <c r="T42" s="11">
        <f>COUNTIF(T11:T35,3)</f>
        <v>8</v>
      </c>
      <c r="U42" s="5"/>
      <c r="V42" s="11"/>
    </row>
    <row r="43" spans="1:24" x14ac:dyDescent="0.3">
      <c r="A43" s="13">
        <v>4</v>
      </c>
      <c r="B43" s="5"/>
      <c r="C43" s="5"/>
      <c r="D43" s="5"/>
      <c r="E43" s="11">
        <f>COUNTIF(E11:E35,4)</f>
        <v>0</v>
      </c>
      <c r="F43" s="5">
        <f>COUNTIF(F11:F35,4)</f>
        <v>3</v>
      </c>
      <c r="G43" s="5"/>
      <c r="H43" s="11">
        <f>COUNTIF(H11:H35,4)</f>
        <v>2</v>
      </c>
      <c r="I43" s="5">
        <f>COUNTIF(I11:I35,4)</f>
        <v>5</v>
      </c>
      <c r="J43" s="5"/>
      <c r="K43" s="5"/>
      <c r="L43" s="11">
        <f>COUNTIF(L11:L35,4)</f>
        <v>0</v>
      </c>
      <c r="M43" s="5"/>
      <c r="N43" s="5"/>
      <c r="O43" s="5"/>
      <c r="P43" s="5"/>
      <c r="Q43" s="11">
        <f>COUNTIF(Q11:Q35,4)</f>
        <v>6</v>
      </c>
      <c r="R43" s="5"/>
      <c r="S43" s="5"/>
      <c r="T43" s="11">
        <f>COUNTIF(T11:T35,4)</f>
        <v>0</v>
      </c>
      <c r="U43" s="5"/>
      <c r="V43" s="11"/>
    </row>
    <row r="44" spans="1:24" x14ac:dyDescent="0.3">
      <c r="A44" s="13">
        <v>5</v>
      </c>
      <c r="B44" s="5"/>
      <c r="C44" s="5"/>
      <c r="D44" s="5"/>
      <c r="E44" s="11">
        <f>COUNTIF(E11:E35,5)</f>
        <v>3</v>
      </c>
      <c r="F44" s="5">
        <f>COUNTIF(F11:F35,5)</f>
        <v>3</v>
      </c>
      <c r="G44" s="5"/>
      <c r="H44" s="11">
        <f>COUNTIF(H11:H35,5)</f>
        <v>6</v>
      </c>
      <c r="I44" s="5"/>
      <c r="J44" s="5"/>
      <c r="K44" s="5"/>
      <c r="L44" s="11">
        <f>COUNTIF(L11:L35,5)</f>
        <v>4</v>
      </c>
      <c r="M44" s="5"/>
      <c r="N44" s="5"/>
      <c r="O44" s="5"/>
      <c r="P44" s="5"/>
      <c r="Q44" s="11">
        <f>COUNTIF(Q11:Q35,5)</f>
        <v>1</v>
      </c>
      <c r="R44" s="5"/>
      <c r="S44" s="5"/>
      <c r="T44" s="11">
        <f>COUNTIF(T11:T35,5)</f>
        <v>3</v>
      </c>
      <c r="U44" s="5"/>
      <c r="V44" s="11"/>
    </row>
    <row r="45" spans="1:24" x14ac:dyDescent="0.3">
      <c r="A45" s="13">
        <v>6</v>
      </c>
      <c r="B45" s="5"/>
      <c r="C45" s="5"/>
      <c r="D45" s="5"/>
      <c r="E45" s="11">
        <f>COUNTIF(E11:E35,6)</f>
        <v>1</v>
      </c>
      <c r="F45" s="5">
        <f>COUNTIF(F11:F35,6)</f>
        <v>2</v>
      </c>
      <c r="G45" s="5"/>
      <c r="H45" s="11">
        <f>COUNTIF(H11:H35,6)</f>
        <v>2</v>
      </c>
      <c r="I45" s="5"/>
      <c r="J45" s="5"/>
      <c r="K45" s="5"/>
      <c r="L45" s="11">
        <f>COUNTIF(L11:L35,6)</f>
        <v>5</v>
      </c>
      <c r="M45" s="5"/>
      <c r="N45" s="5"/>
      <c r="O45" s="5"/>
      <c r="P45" s="5"/>
      <c r="Q45" s="11">
        <f>COUNTIF(Q11:Q35,6)</f>
        <v>1</v>
      </c>
      <c r="R45" s="5"/>
      <c r="S45" s="5"/>
      <c r="T45" s="11"/>
      <c r="U45" s="5"/>
      <c r="V45" s="11"/>
      <c r="W45" s="17"/>
      <c r="X45" s="18"/>
    </row>
    <row r="46" spans="1:24" x14ac:dyDescent="0.3">
      <c r="A46" s="13">
        <v>7</v>
      </c>
      <c r="B46" s="5"/>
      <c r="C46" s="5"/>
      <c r="D46" s="5"/>
      <c r="E46" s="11">
        <f>COUNTIF(E11:E35,7)</f>
        <v>3</v>
      </c>
      <c r="F46" s="5">
        <f>COUNTIF(F11:F35,7)</f>
        <v>2</v>
      </c>
      <c r="G46" s="5"/>
      <c r="H46" s="11">
        <f>COUNTIF(H11:H35,7)</f>
        <v>3</v>
      </c>
      <c r="I46" s="5"/>
      <c r="J46" s="5"/>
      <c r="K46" s="5"/>
      <c r="L46" s="11">
        <f>COUNTIF(L11:L35,7)</f>
        <v>4</v>
      </c>
      <c r="M46" s="5"/>
      <c r="N46" s="5"/>
      <c r="O46" s="5"/>
      <c r="P46" s="5"/>
      <c r="Q46" s="11">
        <f>COUNTIF(Q11:Q35,7)</f>
        <v>2</v>
      </c>
      <c r="R46" s="5"/>
      <c r="S46" s="5"/>
      <c r="T46" s="11"/>
      <c r="U46" s="5"/>
      <c r="V46" s="11"/>
      <c r="W46" s="17"/>
      <c r="X46" s="19"/>
    </row>
    <row r="47" spans="1:24" x14ac:dyDescent="0.3">
      <c r="A47" s="13">
        <v>8</v>
      </c>
      <c r="B47" s="5"/>
      <c r="C47" s="5"/>
      <c r="D47" s="5"/>
      <c r="E47" s="11">
        <f>COUNTIF(E11:E35,8)</f>
        <v>0</v>
      </c>
      <c r="F47" s="5">
        <f>COUNTIF(F11:F35,8)</f>
        <v>0</v>
      </c>
      <c r="G47" s="5"/>
      <c r="H47" s="11">
        <f>COUNTIF(H11:H35,8)</f>
        <v>2</v>
      </c>
      <c r="I47" s="5"/>
      <c r="J47" s="5"/>
      <c r="K47" s="5"/>
      <c r="L47" s="11">
        <f>COUNTIF(L11:L35,8)</f>
        <v>0</v>
      </c>
      <c r="M47" s="5"/>
      <c r="N47" s="5"/>
      <c r="O47" s="5"/>
      <c r="P47" s="5"/>
      <c r="Q47" s="11">
        <f>COUNTIF(Q11:Q35,8)</f>
        <v>2</v>
      </c>
      <c r="R47" s="5"/>
      <c r="S47" s="5"/>
      <c r="T47" s="11"/>
      <c r="U47" s="5"/>
      <c r="V47" s="11"/>
      <c r="W47" s="17"/>
      <c r="X47" s="19"/>
    </row>
    <row r="48" spans="1:24" x14ac:dyDescent="0.3">
      <c r="A48" s="13">
        <v>9</v>
      </c>
      <c r="B48" s="5"/>
      <c r="C48" s="5"/>
      <c r="D48" s="5"/>
      <c r="E48" s="11">
        <f>COUNTIF(E11:E35,9)</f>
        <v>7</v>
      </c>
      <c r="F48" s="5">
        <f>COUNTIF(F11:F35,9)</f>
        <v>3</v>
      </c>
      <c r="G48" s="5"/>
      <c r="H48" s="11">
        <f>COUNTIF(H11:H35,9)</f>
        <v>2</v>
      </c>
      <c r="I48" s="5"/>
      <c r="J48" s="5"/>
      <c r="K48" s="5"/>
      <c r="L48" s="11">
        <f>COUNTIF(L11:L35,9)</f>
        <v>0</v>
      </c>
      <c r="M48" s="5"/>
      <c r="N48" s="5"/>
      <c r="O48" s="5"/>
      <c r="P48" s="5"/>
      <c r="Q48" s="11">
        <f>COUNTIF(Q11:Q35,9)</f>
        <v>0</v>
      </c>
      <c r="R48" s="5"/>
      <c r="S48" s="5"/>
      <c r="T48" s="11"/>
      <c r="U48" s="5"/>
      <c r="V48" s="11"/>
    </row>
    <row r="49" spans="1:22" x14ac:dyDescent="0.3">
      <c r="A49" s="13">
        <v>10</v>
      </c>
      <c r="B49" s="5"/>
      <c r="C49" s="5"/>
      <c r="D49" s="5"/>
      <c r="E49" s="11"/>
      <c r="F49" s="5"/>
      <c r="G49" s="5"/>
      <c r="H49" s="11">
        <f>COUNTIF(H11:H35,10)</f>
        <v>0</v>
      </c>
      <c r="I49" s="5"/>
      <c r="J49" s="5"/>
      <c r="K49" s="5"/>
      <c r="L49" s="11">
        <f>COUNTIF(L11:L35,10)</f>
        <v>0</v>
      </c>
      <c r="M49" s="5"/>
      <c r="N49" s="5"/>
      <c r="O49" s="5"/>
      <c r="P49" s="5"/>
      <c r="Q49" s="11">
        <f>COUNTIF(Q11:Q35,10)</f>
        <v>0</v>
      </c>
      <c r="R49" s="5"/>
      <c r="S49" s="5"/>
      <c r="T49" s="11"/>
      <c r="U49" s="5"/>
      <c r="V49" s="11"/>
    </row>
    <row r="50" spans="1:22" x14ac:dyDescent="0.3">
      <c r="A50" s="13">
        <v>11</v>
      </c>
      <c r="B50" s="5"/>
      <c r="C50" s="5"/>
      <c r="D50" s="5"/>
      <c r="E50" s="11"/>
      <c r="F50" s="5"/>
      <c r="G50" s="5"/>
      <c r="H50" s="11">
        <f>COUNTIF(H11:H35,11)</f>
        <v>3</v>
      </c>
      <c r="I50" s="5"/>
      <c r="J50" s="5"/>
      <c r="K50" s="5"/>
      <c r="L50" s="11"/>
      <c r="M50" s="5"/>
      <c r="N50" s="5"/>
      <c r="O50" s="5"/>
      <c r="P50" s="5"/>
      <c r="Q50" s="11">
        <f>COUNTIF(Q11:Q35,11)</f>
        <v>0</v>
      </c>
      <c r="R50" s="5"/>
      <c r="S50" s="5"/>
      <c r="T50" s="11"/>
      <c r="U50" s="5"/>
      <c r="V50" s="11"/>
    </row>
    <row r="51" spans="1:22" x14ac:dyDescent="0.3">
      <c r="A51" s="13">
        <v>12</v>
      </c>
      <c r="B51" s="5"/>
      <c r="C51" s="5"/>
      <c r="D51" s="5"/>
      <c r="E51" s="11"/>
      <c r="F51" s="5"/>
      <c r="G51" s="5"/>
      <c r="H51" s="11"/>
      <c r="I51" s="5"/>
      <c r="J51" s="5"/>
      <c r="K51" s="5"/>
      <c r="L51" s="11"/>
      <c r="M51" s="5"/>
      <c r="N51" s="5"/>
      <c r="O51" s="5"/>
      <c r="P51" s="5"/>
      <c r="Q51" s="11">
        <f>COUNTIF(Q11:Q35,12)</f>
        <v>1</v>
      </c>
      <c r="R51" s="5"/>
      <c r="S51" s="5"/>
      <c r="T51" s="11"/>
      <c r="U51" s="5"/>
      <c r="V51" s="11"/>
    </row>
    <row r="52" spans="1:22" x14ac:dyDescent="0.3">
      <c r="A52" s="12" t="s">
        <v>45</v>
      </c>
      <c r="B52" s="6">
        <f>SUM(B39:B51)</f>
        <v>25</v>
      </c>
      <c r="C52" s="6">
        <f t="shared" ref="C52:V52" si="13">SUM(C39:C51)</f>
        <v>25</v>
      </c>
      <c r="D52" s="6">
        <f t="shared" si="13"/>
        <v>25</v>
      </c>
      <c r="E52" s="12">
        <f t="shared" si="13"/>
        <v>25</v>
      </c>
      <c r="F52" s="6">
        <f t="shared" si="13"/>
        <v>25</v>
      </c>
      <c r="G52" s="6">
        <f t="shared" si="13"/>
        <v>25</v>
      </c>
      <c r="H52" s="12">
        <f t="shared" si="13"/>
        <v>25</v>
      </c>
      <c r="I52" s="6">
        <f t="shared" si="13"/>
        <v>25</v>
      </c>
      <c r="J52" s="6">
        <f t="shared" si="13"/>
        <v>25</v>
      </c>
      <c r="K52" s="6">
        <f t="shared" si="13"/>
        <v>25</v>
      </c>
      <c r="L52" s="12">
        <f t="shared" si="13"/>
        <v>25</v>
      </c>
      <c r="M52" s="6">
        <f t="shared" si="13"/>
        <v>25</v>
      </c>
      <c r="N52" s="6">
        <f t="shared" si="13"/>
        <v>25</v>
      </c>
      <c r="O52" s="6">
        <f t="shared" si="13"/>
        <v>25</v>
      </c>
      <c r="P52" s="6">
        <f t="shared" si="13"/>
        <v>25</v>
      </c>
      <c r="Q52" s="12">
        <f t="shared" si="13"/>
        <v>25</v>
      </c>
      <c r="R52" s="6">
        <f t="shared" si="13"/>
        <v>25</v>
      </c>
      <c r="S52" s="6">
        <f t="shared" si="13"/>
        <v>25</v>
      </c>
      <c r="T52" s="12">
        <f t="shared" si="13"/>
        <v>25</v>
      </c>
      <c r="U52" s="6">
        <f t="shared" si="13"/>
        <v>25</v>
      </c>
      <c r="V52" s="12">
        <f t="shared" si="13"/>
        <v>25</v>
      </c>
    </row>
    <row r="53" spans="1:22" x14ac:dyDescent="0.3">
      <c r="A53" s="4"/>
      <c r="B53" s="4"/>
      <c r="C53" s="4"/>
    </row>
    <row r="54" spans="1:22" x14ac:dyDescent="0.3">
      <c r="A54" s="4"/>
      <c r="B54" s="4"/>
      <c r="C54" s="4"/>
    </row>
    <row r="57" spans="1:22" x14ac:dyDescent="0.3">
      <c r="A57" s="3"/>
      <c r="B57" s="3"/>
      <c r="C57" s="3"/>
      <c r="D57" s="3"/>
    </row>
    <row r="58" spans="1:22" x14ac:dyDescent="0.3">
      <c r="A58" s="3"/>
      <c r="B58" s="3"/>
      <c r="C58" s="3"/>
      <c r="D58" s="3"/>
    </row>
    <row r="59" spans="1:22" x14ac:dyDescent="0.3">
      <c r="A59" s="3"/>
      <c r="B59" s="3"/>
      <c r="C59" s="3"/>
      <c r="D59" s="3"/>
    </row>
    <row r="60" spans="1:22" x14ac:dyDescent="0.3">
      <c r="A60" s="3"/>
      <c r="B60" s="3"/>
      <c r="C60" s="3"/>
      <c r="D60" s="3"/>
    </row>
    <row r="61" spans="1:22" x14ac:dyDescent="0.3">
      <c r="A61" s="3"/>
      <c r="B61" s="3"/>
      <c r="C61" s="3"/>
      <c r="D61" s="3"/>
    </row>
    <row r="62" spans="1:22" x14ac:dyDescent="0.3">
      <c r="A62" s="3"/>
      <c r="B62" s="3"/>
      <c r="C62" s="3"/>
      <c r="D62" s="3"/>
    </row>
    <row r="63" spans="1:22" x14ac:dyDescent="0.3">
      <c r="A63" s="3"/>
      <c r="B63" s="3"/>
      <c r="C63" s="3"/>
      <c r="D63" s="3"/>
    </row>
    <row r="64" spans="1:22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</sheetData>
  <sheetProtection algorithmName="SHA-512" hashValue="cHIC2YFKv+4dpZmdTUnlVKNwdf3JWaSxLr5chAd6faa+u1uCO+nQqMq5U47bzkBgKznqMWvyXi7n3VTOlHBtJA==" saltValue="G9+47xlxqKOXOi+2+UeGRg==" spinCount="100000" sheet="1" objects="1" scenarios="1"/>
  <mergeCells count="57">
    <mergeCell ref="I9:I10"/>
    <mergeCell ref="R6:R8"/>
    <mergeCell ref="X4:X10"/>
    <mergeCell ref="A1:X1"/>
    <mergeCell ref="G3:R3"/>
    <mergeCell ref="G2:R2"/>
    <mergeCell ref="T9:T10"/>
    <mergeCell ref="U9:U10"/>
    <mergeCell ref="V9:V10"/>
    <mergeCell ref="W9:W10"/>
    <mergeCell ref="N9:N10"/>
    <mergeCell ref="O9:O10"/>
    <mergeCell ref="P9:P10"/>
    <mergeCell ref="Q9:Q10"/>
    <mergeCell ref="R9:R10"/>
    <mergeCell ref="S9:S10"/>
    <mergeCell ref="H9:H10"/>
    <mergeCell ref="S6:S8"/>
    <mergeCell ref="U6:U8"/>
    <mergeCell ref="A9:A10"/>
    <mergeCell ref="B9:B10"/>
    <mergeCell ref="C9:C10"/>
    <mergeCell ref="D9:D10"/>
    <mergeCell ref="E9:E10"/>
    <mergeCell ref="F9:F10"/>
    <mergeCell ref="G9:G10"/>
    <mergeCell ref="N6:N8"/>
    <mergeCell ref="O6:O8"/>
    <mergeCell ref="P6:P8"/>
    <mergeCell ref="J9:J10"/>
    <mergeCell ref="K9:K10"/>
    <mergeCell ref="L9:L10"/>
    <mergeCell ref="M9:M10"/>
    <mergeCell ref="V4:V8"/>
    <mergeCell ref="W4:W8"/>
    <mergeCell ref="A6:A8"/>
    <mergeCell ref="B6:B8"/>
    <mergeCell ref="C6:C8"/>
    <mergeCell ref="D6:D8"/>
    <mergeCell ref="F6:F8"/>
    <mergeCell ref="G6:G8"/>
    <mergeCell ref="I6:I8"/>
    <mergeCell ref="L4:L8"/>
    <mergeCell ref="M4:P5"/>
    <mergeCell ref="Q4:Q8"/>
    <mergeCell ref="R4:S5"/>
    <mergeCell ref="T4:T8"/>
    <mergeCell ref="U4:U5"/>
    <mergeCell ref="M6:M8"/>
    <mergeCell ref="I4:K5"/>
    <mergeCell ref="J6:J8"/>
    <mergeCell ref="K6:K8"/>
    <mergeCell ref="A4:A5"/>
    <mergeCell ref="B4:D5"/>
    <mergeCell ref="E4:E8"/>
    <mergeCell ref="F4:G5"/>
    <mergeCell ref="H4:H8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35CB9-274A-48B4-B348-20424447EBDF}">
  <dimension ref="A1:X67"/>
  <sheetViews>
    <sheetView zoomScale="40" zoomScaleNormal="40" workbookViewId="0">
      <selection activeCell="AA23" sqref="AA23"/>
    </sheetView>
  </sheetViews>
  <sheetFormatPr defaultColWidth="11.19921875" defaultRowHeight="15.6" x14ac:dyDescent="0.3"/>
  <cols>
    <col min="1" max="1" width="15.296875" customWidth="1"/>
    <col min="21" max="21" width="14.8984375" customWidth="1"/>
    <col min="24" max="24" width="13.5" customWidth="1"/>
  </cols>
  <sheetData>
    <row r="1" spans="1:24" ht="23.4" x14ac:dyDescent="0.45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3.4" x14ac:dyDescent="0.45">
      <c r="A2" s="2"/>
      <c r="B2" s="2"/>
      <c r="C2" s="2"/>
      <c r="D2" s="2"/>
      <c r="E2" s="2"/>
      <c r="F2" s="2"/>
      <c r="G2" s="40" t="s">
        <v>47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2"/>
      <c r="T2" s="2"/>
      <c r="U2" s="2"/>
      <c r="V2" s="2"/>
      <c r="W2" s="2"/>
      <c r="X2" s="2"/>
    </row>
    <row r="3" spans="1:24" ht="23.4" x14ac:dyDescent="0.45">
      <c r="G3" s="39" t="s">
        <v>44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24" ht="148.05000000000001" customHeight="1" x14ac:dyDescent="0.3">
      <c r="A4" s="30" t="s">
        <v>0</v>
      </c>
      <c r="B4" s="29" t="s">
        <v>1</v>
      </c>
      <c r="C4" s="29"/>
      <c r="D4" s="29"/>
      <c r="E4" s="30" t="s">
        <v>2</v>
      </c>
      <c r="F4" s="29" t="s">
        <v>3</v>
      </c>
      <c r="G4" s="29"/>
      <c r="H4" s="30" t="s">
        <v>2</v>
      </c>
      <c r="I4" s="29" t="s">
        <v>4</v>
      </c>
      <c r="J4" s="29"/>
      <c r="K4" s="29"/>
      <c r="L4" s="30" t="s">
        <v>2</v>
      </c>
      <c r="M4" s="29" t="s">
        <v>5</v>
      </c>
      <c r="N4" s="29"/>
      <c r="O4" s="29"/>
      <c r="P4" s="29"/>
      <c r="Q4" s="30" t="s">
        <v>2</v>
      </c>
      <c r="R4" s="29" t="s">
        <v>6</v>
      </c>
      <c r="S4" s="29"/>
      <c r="T4" s="30" t="s">
        <v>2</v>
      </c>
      <c r="U4" s="29" t="s">
        <v>7</v>
      </c>
      <c r="V4" s="30" t="s">
        <v>2</v>
      </c>
      <c r="W4" s="29" t="s">
        <v>8</v>
      </c>
      <c r="X4" s="30" t="s">
        <v>9</v>
      </c>
    </row>
    <row r="5" spans="1:24" x14ac:dyDescent="0.3">
      <c r="A5" s="30"/>
      <c r="B5" s="29"/>
      <c r="C5" s="29"/>
      <c r="D5" s="29"/>
      <c r="E5" s="30"/>
      <c r="F5" s="29"/>
      <c r="G5" s="29"/>
      <c r="H5" s="31"/>
      <c r="I5" s="29"/>
      <c r="J5" s="29"/>
      <c r="K5" s="29"/>
      <c r="L5" s="31"/>
      <c r="M5" s="29"/>
      <c r="N5" s="29"/>
      <c r="O5" s="29"/>
      <c r="P5" s="29"/>
      <c r="Q5" s="31"/>
      <c r="R5" s="29"/>
      <c r="S5" s="29"/>
      <c r="T5" s="31"/>
      <c r="U5" s="29"/>
      <c r="V5" s="31"/>
      <c r="W5" s="29"/>
      <c r="X5" s="30"/>
    </row>
    <row r="6" spans="1:24" x14ac:dyDescent="0.3">
      <c r="A6" s="30" t="s">
        <v>10</v>
      </c>
      <c r="B6" s="29">
        <v>2</v>
      </c>
      <c r="C6" s="29">
        <v>3</v>
      </c>
      <c r="D6" s="29">
        <v>4</v>
      </c>
      <c r="E6" s="30"/>
      <c r="F6" s="29">
        <v>5</v>
      </c>
      <c r="G6" s="29">
        <v>6</v>
      </c>
      <c r="H6" s="31"/>
      <c r="I6" s="29">
        <v>1</v>
      </c>
      <c r="J6" s="29">
        <v>7</v>
      </c>
      <c r="K6" s="29">
        <v>8</v>
      </c>
      <c r="L6" s="31"/>
      <c r="M6" s="29">
        <v>9</v>
      </c>
      <c r="N6" s="34">
        <v>10</v>
      </c>
      <c r="O6" s="34">
        <v>11</v>
      </c>
      <c r="P6" s="29">
        <v>12</v>
      </c>
      <c r="Q6" s="31"/>
      <c r="R6" s="34">
        <v>13</v>
      </c>
      <c r="S6" s="29">
        <v>14</v>
      </c>
      <c r="T6" s="31"/>
      <c r="U6" s="29">
        <v>15</v>
      </c>
      <c r="V6" s="31"/>
      <c r="W6" s="29"/>
      <c r="X6" s="30"/>
    </row>
    <row r="7" spans="1:24" x14ac:dyDescent="0.3">
      <c r="A7" s="30"/>
      <c r="B7" s="29"/>
      <c r="C7" s="29"/>
      <c r="D7" s="29"/>
      <c r="E7" s="30"/>
      <c r="F7" s="29"/>
      <c r="G7" s="29"/>
      <c r="H7" s="31"/>
      <c r="I7" s="29"/>
      <c r="J7" s="29"/>
      <c r="K7" s="29"/>
      <c r="L7" s="31"/>
      <c r="M7" s="29"/>
      <c r="N7" s="34"/>
      <c r="O7" s="34"/>
      <c r="P7" s="29"/>
      <c r="Q7" s="31"/>
      <c r="R7" s="34"/>
      <c r="S7" s="29"/>
      <c r="T7" s="31"/>
      <c r="U7" s="29"/>
      <c r="V7" s="31"/>
      <c r="W7" s="29"/>
      <c r="X7" s="30"/>
    </row>
    <row r="8" spans="1:24" x14ac:dyDescent="0.3">
      <c r="A8" s="30"/>
      <c r="B8" s="29"/>
      <c r="C8" s="29"/>
      <c r="D8" s="29"/>
      <c r="E8" s="30"/>
      <c r="F8" s="29"/>
      <c r="G8" s="29"/>
      <c r="H8" s="31"/>
      <c r="I8" s="29"/>
      <c r="J8" s="29"/>
      <c r="K8" s="29"/>
      <c r="L8" s="31"/>
      <c r="M8" s="29"/>
      <c r="N8" s="34"/>
      <c r="O8" s="34"/>
      <c r="P8" s="29"/>
      <c r="Q8" s="31"/>
      <c r="R8" s="34"/>
      <c r="S8" s="29"/>
      <c r="T8" s="31"/>
      <c r="U8" s="29"/>
      <c r="V8" s="31"/>
      <c r="W8" s="29"/>
      <c r="X8" s="30"/>
    </row>
    <row r="9" spans="1:24" s="8" customFormat="1" x14ac:dyDescent="0.3">
      <c r="A9" s="30" t="s">
        <v>11</v>
      </c>
      <c r="B9" s="42">
        <v>3</v>
      </c>
      <c r="C9" s="42">
        <v>3</v>
      </c>
      <c r="D9" s="42">
        <v>3</v>
      </c>
      <c r="E9" s="30">
        <v>9</v>
      </c>
      <c r="F9" s="42">
        <v>9</v>
      </c>
      <c r="G9" s="42">
        <v>2</v>
      </c>
      <c r="H9" s="30">
        <v>11</v>
      </c>
      <c r="I9" s="42">
        <v>4</v>
      </c>
      <c r="J9" s="42">
        <v>3</v>
      </c>
      <c r="K9" s="42">
        <v>1</v>
      </c>
      <c r="L9" s="30">
        <v>8</v>
      </c>
      <c r="M9" s="42">
        <v>3</v>
      </c>
      <c r="N9" s="42">
        <v>3</v>
      </c>
      <c r="O9" s="42">
        <v>3</v>
      </c>
      <c r="P9" s="42">
        <v>3</v>
      </c>
      <c r="Q9" s="30">
        <v>12</v>
      </c>
      <c r="R9" s="42">
        <v>2</v>
      </c>
      <c r="S9" s="42">
        <v>3</v>
      </c>
      <c r="T9" s="30">
        <v>5</v>
      </c>
      <c r="U9" s="42">
        <v>1</v>
      </c>
      <c r="V9" s="30">
        <v>1</v>
      </c>
      <c r="W9" s="43">
        <v>46</v>
      </c>
      <c r="X9" s="30"/>
    </row>
    <row r="10" spans="1:24" s="8" customFormat="1" x14ac:dyDescent="0.3">
      <c r="A10" s="30"/>
      <c r="B10" s="42"/>
      <c r="C10" s="42"/>
      <c r="D10" s="42"/>
      <c r="E10" s="30"/>
      <c r="F10" s="42"/>
      <c r="G10" s="42"/>
      <c r="H10" s="31"/>
      <c r="I10" s="42"/>
      <c r="J10" s="42"/>
      <c r="K10" s="42"/>
      <c r="L10" s="31"/>
      <c r="M10" s="42"/>
      <c r="N10" s="42"/>
      <c r="O10" s="42"/>
      <c r="P10" s="42"/>
      <c r="Q10" s="31"/>
      <c r="R10" s="42"/>
      <c r="S10" s="42"/>
      <c r="T10" s="31"/>
      <c r="U10" s="42"/>
      <c r="V10" s="31"/>
      <c r="W10" s="43"/>
      <c r="X10" s="30"/>
    </row>
    <row r="11" spans="1:24" x14ac:dyDescent="0.3">
      <c r="A11" s="16" t="s">
        <v>12</v>
      </c>
      <c r="B11" s="15">
        <v>3</v>
      </c>
      <c r="C11" s="15">
        <v>1</v>
      </c>
      <c r="D11" s="15">
        <v>1</v>
      </c>
      <c r="E11" s="16">
        <f>B11+C11+D11</f>
        <v>5</v>
      </c>
      <c r="F11" s="15">
        <v>4</v>
      </c>
      <c r="G11" s="15">
        <v>2</v>
      </c>
      <c r="H11" s="16">
        <f>F11+G11</f>
        <v>6</v>
      </c>
      <c r="I11" s="15">
        <v>3</v>
      </c>
      <c r="J11" s="15">
        <v>0</v>
      </c>
      <c r="K11" s="15">
        <v>1</v>
      </c>
      <c r="L11" s="16">
        <f>I11+J11+K11</f>
        <v>4</v>
      </c>
      <c r="M11" s="15">
        <v>3</v>
      </c>
      <c r="N11" s="15">
        <v>3</v>
      </c>
      <c r="O11" s="15">
        <v>1</v>
      </c>
      <c r="P11" s="15">
        <v>3</v>
      </c>
      <c r="Q11" s="16">
        <f>M11+N11+O11+P11</f>
        <v>10</v>
      </c>
      <c r="R11" s="15">
        <v>0</v>
      </c>
      <c r="S11" s="15">
        <v>1</v>
      </c>
      <c r="T11" s="16">
        <f>R11+S11</f>
        <v>1</v>
      </c>
      <c r="U11" s="15">
        <v>0</v>
      </c>
      <c r="V11" s="16">
        <f>U11</f>
        <v>0</v>
      </c>
      <c r="W11" s="15">
        <f>E11+H11+L11+Q11+T11+V11</f>
        <v>26</v>
      </c>
      <c r="X11" s="15" t="s">
        <v>13</v>
      </c>
    </row>
    <row r="12" spans="1:24" x14ac:dyDescent="0.3">
      <c r="A12" s="16" t="s">
        <v>14</v>
      </c>
      <c r="B12" s="15">
        <v>1</v>
      </c>
      <c r="C12" s="15">
        <v>1</v>
      </c>
      <c r="D12" s="15">
        <v>1</v>
      </c>
      <c r="E12" s="16">
        <f t="shared" ref="E12:E35" si="0">B12+C12+D12</f>
        <v>3</v>
      </c>
      <c r="F12" s="15">
        <v>3</v>
      </c>
      <c r="G12" s="15">
        <v>2</v>
      </c>
      <c r="H12" s="16">
        <f t="shared" ref="H12:H35" si="1">F12+G12</f>
        <v>5</v>
      </c>
      <c r="I12" s="15">
        <v>1</v>
      </c>
      <c r="J12" s="15">
        <v>1</v>
      </c>
      <c r="K12" s="15">
        <v>1</v>
      </c>
      <c r="L12" s="16">
        <f t="shared" ref="L12:L35" si="2">I12+J12+K12</f>
        <v>3</v>
      </c>
      <c r="M12" s="15">
        <v>1</v>
      </c>
      <c r="N12" s="15">
        <v>3</v>
      </c>
      <c r="O12" s="15">
        <v>1</v>
      </c>
      <c r="P12" s="15">
        <v>0</v>
      </c>
      <c r="Q12" s="16">
        <f t="shared" ref="Q12:Q35" si="3">M12+N12+O12+P12</f>
        <v>5</v>
      </c>
      <c r="R12" s="15">
        <v>0</v>
      </c>
      <c r="S12" s="15">
        <v>1</v>
      </c>
      <c r="T12" s="16">
        <f t="shared" ref="T12:T35" si="4">R12+S12</f>
        <v>1</v>
      </c>
      <c r="U12" s="15">
        <v>0</v>
      </c>
      <c r="V12" s="16">
        <f t="shared" ref="V12:V35" si="5">U12</f>
        <v>0</v>
      </c>
      <c r="W12" s="15">
        <f t="shared" ref="W12:W35" si="6">E12+H12+L12+Q12+T12+V12</f>
        <v>17</v>
      </c>
      <c r="X12" s="15" t="s">
        <v>13</v>
      </c>
    </row>
    <row r="13" spans="1:24" x14ac:dyDescent="0.3">
      <c r="A13" s="16" t="s">
        <v>15</v>
      </c>
      <c r="B13" s="15">
        <v>0</v>
      </c>
      <c r="C13" s="15">
        <v>1</v>
      </c>
      <c r="D13" s="15">
        <v>1</v>
      </c>
      <c r="E13" s="16">
        <f t="shared" si="0"/>
        <v>2</v>
      </c>
      <c r="F13" s="15">
        <v>2</v>
      </c>
      <c r="G13" s="15">
        <v>2</v>
      </c>
      <c r="H13" s="16">
        <f t="shared" si="1"/>
        <v>4</v>
      </c>
      <c r="I13" s="15">
        <v>1</v>
      </c>
      <c r="J13" s="15">
        <v>2</v>
      </c>
      <c r="K13" s="15">
        <v>1</v>
      </c>
      <c r="L13" s="16">
        <f t="shared" si="2"/>
        <v>4</v>
      </c>
      <c r="M13" s="15">
        <v>0</v>
      </c>
      <c r="N13" s="15">
        <v>0</v>
      </c>
      <c r="O13" s="15">
        <v>1</v>
      </c>
      <c r="P13" s="15">
        <v>1</v>
      </c>
      <c r="Q13" s="16">
        <f t="shared" si="3"/>
        <v>2</v>
      </c>
      <c r="R13" s="15">
        <v>0</v>
      </c>
      <c r="S13" s="15">
        <v>1</v>
      </c>
      <c r="T13" s="16">
        <f t="shared" si="4"/>
        <v>1</v>
      </c>
      <c r="U13" s="15">
        <v>0</v>
      </c>
      <c r="V13" s="16">
        <f t="shared" si="5"/>
        <v>0</v>
      </c>
      <c r="W13" s="15">
        <f t="shared" si="6"/>
        <v>13</v>
      </c>
      <c r="X13" s="15" t="s">
        <v>16</v>
      </c>
    </row>
    <row r="14" spans="1:24" x14ac:dyDescent="0.3">
      <c r="A14" s="16" t="s">
        <v>17</v>
      </c>
      <c r="B14" s="15">
        <v>3</v>
      </c>
      <c r="C14" s="15">
        <v>0</v>
      </c>
      <c r="D14" s="15">
        <v>3</v>
      </c>
      <c r="E14" s="16">
        <f t="shared" si="0"/>
        <v>6</v>
      </c>
      <c r="F14" s="15">
        <v>2</v>
      </c>
      <c r="G14" s="15">
        <v>2</v>
      </c>
      <c r="H14" s="16">
        <f t="shared" si="1"/>
        <v>4</v>
      </c>
      <c r="I14" s="15">
        <v>1</v>
      </c>
      <c r="J14" s="15">
        <v>1</v>
      </c>
      <c r="K14" s="15">
        <v>1</v>
      </c>
      <c r="L14" s="16">
        <f t="shared" si="2"/>
        <v>3</v>
      </c>
      <c r="M14" s="15">
        <v>1</v>
      </c>
      <c r="N14" s="15">
        <v>1</v>
      </c>
      <c r="O14" s="15">
        <v>1</v>
      </c>
      <c r="P14" s="15">
        <v>1</v>
      </c>
      <c r="Q14" s="16">
        <f t="shared" si="3"/>
        <v>4</v>
      </c>
      <c r="R14" s="15">
        <v>2</v>
      </c>
      <c r="S14" s="15">
        <v>1</v>
      </c>
      <c r="T14" s="16">
        <f t="shared" si="4"/>
        <v>3</v>
      </c>
      <c r="U14" s="15">
        <v>0</v>
      </c>
      <c r="V14" s="16">
        <f t="shared" si="5"/>
        <v>0</v>
      </c>
      <c r="W14" s="15">
        <f t="shared" si="6"/>
        <v>20</v>
      </c>
      <c r="X14" s="15" t="s">
        <v>13</v>
      </c>
    </row>
    <row r="15" spans="1:24" x14ac:dyDescent="0.3">
      <c r="A15" s="16" t="s">
        <v>18</v>
      </c>
      <c r="B15" s="15">
        <v>1</v>
      </c>
      <c r="C15" s="15">
        <v>1</v>
      </c>
      <c r="D15" s="15">
        <v>1</v>
      </c>
      <c r="E15" s="16">
        <f t="shared" si="0"/>
        <v>3</v>
      </c>
      <c r="F15" s="15">
        <v>2</v>
      </c>
      <c r="G15" s="15">
        <v>2</v>
      </c>
      <c r="H15" s="16">
        <f t="shared" si="1"/>
        <v>4</v>
      </c>
      <c r="I15" s="15">
        <v>3</v>
      </c>
      <c r="J15" s="15">
        <v>1</v>
      </c>
      <c r="K15" s="15">
        <v>1</v>
      </c>
      <c r="L15" s="16">
        <f t="shared" si="2"/>
        <v>5</v>
      </c>
      <c r="M15" s="15">
        <v>1</v>
      </c>
      <c r="N15" s="15">
        <v>0</v>
      </c>
      <c r="O15" s="15">
        <v>1</v>
      </c>
      <c r="P15" s="15">
        <v>3</v>
      </c>
      <c r="Q15" s="16">
        <f t="shared" si="3"/>
        <v>5</v>
      </c>
      <c r="R15" s="15">
        <v>2</v>
      </c>
      <c r="S15" s="15">
        <v>0</v>
      </c>
      <c r="T15" s="16">
        <f t="shared" si="4"/>
        <v>2</v>
      </c>
      <c r="U15" s="15">
        <v>1</v>
      </c>
      <c r="V15" s="16">
        <f t="shared" si="5"/>
        <v>1</v>
      </c>
      <c r="W15" s="15">
        <f t="shared" si="6"/>
        <v>20</v>
      </c>
      <c r="X15" s="15" t="s">
        <v>13</v>
      </c>
    </row>
    <row r="16" spans="1:24" x14ac:dyDescent="0.3">
      <c r="A16" s="16" t="s">
        <v>19</v>
      </c>
      <c r="B16" s="15">
        <v>3</v>
      </c>
      <c r="C16" s="15">
        <v>1</v>
      </c>
      <c r="D16" s="15">
        <v>0</v>
      </c>
      <c r="E16" s="16">
        <f t="shared" si="0"/>
        <v>4</v>
      </c>
      <c r="F16" s="15">
        <v>7</v>
      </c>
      <c r="G16" s="15">
        <v>2</v>
      </c>
      <c r="H16" s="16">
        <f t="shared" si="1"/>
        <v>9</v>
      </c>
      <c r="I16" s="15">
        <v>4</v>
      </c>
      <c r="J16" s="15">
        <v>2</v>
      </c>
      <c r="K16" s="15">
        <v>1</v>
      </c>
      <c r="L16" s="16">
        <f t="shared" si="2"/>
        <v>7</v>
      </c>
      <c r="M16" s="15">
        <v>1</v>
      </c>
      <c r="N16" s="15">
        <v>1</v>
      </c>
      <c r="O16" s="15">
        <v>1</v>
      </c>
      <c r="P16" s="15">
        <v>1</v>
      </c>
      <c r="Q16" s="16">
        <f t="shared" si="3"/>
        <v>4</v>
      </c>
      <c r="R16" s="15">
        <v>2</v>
      </c>
      <c r="S16" s="15">
        <v>1</v>
      </c>
      <c r="T16" s="16">
        <f t="shared" si="4"/>
        <v>3</v>
      </c>
      <c r="U16" s="15">
        <v>0</v>
      </c>
      <c r="V16" s="16">
        <f t="shared" si="5"/>
        <v>0</v>
      </c>
      <c r="W16" s="15">
        <f t="shared" si="6"/>
        <v>27</v>
      </c>
      <c r="X16" s="15" t="s">
        <v>13</v>
      </c>
    </row>
    <row r="17" spans="1:24" x14ac:dyDescent="0.3">
      <c r="A17" s="16" t="s">
        <v>20</v>
      </c>
      <c r="B17" s="15">
        <v>1</v>
      </c>
      <c r="C17" s="15">
        <v>1</v>
      </c>
      <c r="D17" s="15">
        <v>1</v>
      </c>
      <c r="E17" s="16">
        <f t="shared" si="0"/>
        <v>3</v>
      </c>
      <c r="F17" s="15">
        <v>2</v>
      </c>
      <c r="G17" s="15">
        <v>2</v>
      </c>
      <c r="H17" s="16">
        <f t="shared" si="1"/>
        <v>4</v>
      </c>
      <c r="I17" s="15">
        <v>4</v>
      </c>
      <c r="J17" s="15">
        <v>1</v>
      </c>
      <c r="K17" s="15">
        <v>1</v>
      </c>
      <c r="L17" s="16">
        <f t="shared" si="2"/>
        <v>6</v>
      </c>
      <c r="M17" s="15">
        <v>0</v>
      </c>
      <c r="N17" s="15">
        <v>1</v>
      </c>
      <c r="O17" s="15">
        <v>1</v>
      </c>
      <c r="P17" s="15">
        <v>1</v>
      </c>
      <c r="Q17" s="16">
        <f t="shared" si="3"/>
        <v>3</v>
      </c>
      <c r="R17" s="15">
        <v>2</v>
      </c>
      <c r="S17" s="15">
        <v>0</v>
      </c>
      <c r="T17" s="16">
        <f t="shared" si="4"/>
        <v>2</v>
      </c>
      <c r="U17" s="15">
        <v>1</v>
      </c>
      <c r="V17" s="16">
        <f t="shared" si="5"/>
        <v>1</v>
      </c>
      <c r="W17" s="15">
        <f t="shared" si="6"/>
        <v>19</v>
      </c>
      <c r="X17" s="15" t="s">
        <v>13</v>
      </c>
    </row>
    <row r="18" spans="1:24" x14ac:dyDescent="0.3">
      <c r="A18" s="16" t="s">
        <v>21</v>
      </c>
      <c r="B18" s="15">
        <v>1</v>
      </c>
      <c r="C18" s="15">
        <v>3</v>
      </c>
      <c r="D18" s="15">
        <v>3</v>
      </c>
      <c r="E18" s="16">
        <f t="shared" si="0"/>
        <v>7</v>
      </c>
      <c r="F18" s="15">
        <v>6</v>
      </c>
      <c r="G18" s="15">
        <v>2</v>
      </c>
      <c r="H18" s="16">
        <f t="shared" si="1"/>
        <v>8</v>
      </c>
      <c r="I18" s="15">
        <v>3</v>
      </c>
      <c r="J18" s="15">
        <v>3</v>
      </c>
      <c r="K18" s="15">
        <v>0</v>
      </c>
      <c r="L18" s="16">
        <f t="shared" si="2"/>
        <v>6</v>
      </c>
      <c r="M18" s="15">
        <v>3</v>
      </c>
      <c r="N18" s="15">
        <v>0</v>
      </c>
      <c r="O18" s="15">
        <v>0</v>
      </c>
      <c r="P18" s="15">
        <v>3</v>
      </c>
      <c r="Q18" s="16">
        <f t="shared" si="3"/>
        <v>6</v>
      </c>
      <c r="R18" s="15">
        <v>2</v>
      </c>
      <c r="S18" s="15">
        <v>3</v>
      </c>
      <c r="T18" s="16">
        <f t="shared" si="4"/>
        <v>5</v>
      </c>
      <c r="U18" s="15">
        <v>1</v>
      </c>
      <c r="V18" s="16">
        <f t="shared" si="5"/>
        <v>1</v>
      </c>
      <c r="W18" s="15">
        <f t="shared" si="6"/>
        <v>33</v>
      </c>
      <c r="X18" s="15" t="s">
        <v>13</v>
      </c>
    </row>
    <row r="19" spans="1:24" x14ac:dyDescent="0.3">
      <c r="A19" s="16" t="s">
        <v>23</v>
      </c>
      <c r="B19" s="15">
        <v>3</v>
      </c>
      <c r="C19" s="15">
        <v>1</v>
      </c>
      <c r="D19" s="15">
        <v>1</v>
      </c>
      <c r="E19" s="16">
        <f t="shared" si="0"/>
        <v>5</v>
      </c>
      <c r="F19" s="15">
        <v>6</v>
      </c>
      <c r="G19" s="15">
        <v>2</v>
      </c>
      <c r="H19" s="16">
        <f t="shared" si="1"/>
        <v>8</v>
      </c>
      <c r="I19" s="15">
        <v>3</v>
      </c>
      <c r="J19" s="15">
        <v>2</v>
      </c>
      <c r="K19" s="15">
        <v>1</v>
      </c>
      <c r="L19" s="16">
        <f t="shared" si="2"/>
        <v>6</v>
      </c>
      <c r="M19" s="15">
        <v>1</v>
      </c>
      <c r="N19" s="15">
        <v>1</v>
      </c>
      <c r="O19" s="15">
        <v>1</v>
      </c>
      <c r="P19" s="15">
        <v>3</v>
      </c>
      <c r="Q19" s="16">
        <f t="shared" si="3"/>
        <v>6</v>
      </c>
      <c r="R19" s="15">
        <v>2</v>
      </c>
      <c r="S19" s="15">
        <v>3</v>
      </c>
      <c r="T19" s="16">
        <f t="shared" si="4"/>
        <v>5</v>
      </c>
      <c r="U19" s="15">
        <v>1</v>
      </c>
      <c r="V19" s="16">
        <f t="shared" si="5"/>
        <v>1</v>
      </c>
      <c r="W19" s="15">
        <f t="shared" si="6"/>
        <v>31</v>
      </c>
      <c r="X19" s="15" t="s">
        <v>13</v>
      </c>
    </row>
    <row r="20" spans="1:24" x14ac:dyDescent="0.3">
      <c r="A20" s="16" t="s">
        <v>24</v>
      </c>
      <c r="B20" s="15">
        <v>1</v>
      </c>
      <c r="C20" s="15">
        <v>0</v>
      </c>
      <c r="D20" s="15">
        <v>1</v>
      </c>
      <c r="E20" s="16">
        <f t="shared" si="0"/>
        <v>2</v>
      </c>
      <c r="F20" s="15">
        <v>0</v>
      </c>
      <c r="G20" s="15">
        <v>2</v>
      </c>
      <c r="H20" s="16">
        <f t="shared" si="1"/>
        <v>2</v>
      </c>
      <c r="I20" s="15">
        <v>1</v>
      </c>
      <c r="J20" s="15">
        <v>1</v>
      </c>
      <c r="K20" s="15">
        <v>1</v>
      </c>
      <c r="L20" s="16">
        <f t="shared" si="2"/>
        <v>3</v>
      </c>
      <c r="M20" s="15">
        <v>1</v>
      </c>
      <c r="N20" s="15">
        <v>0</v>
      </c>
      <c r="O20" s="15">
        <v>1</v>
      </c>
      <c r="P20" s="15">
        <v>0</v>
      </c>
      <c r="Q20" s="16">
        <f t="shared" si="3"/>
        <v>2</v>
      </c>
      <c r="R20" s="15">
        <v>0</v>
      </c>
      <c r="S20" s="15">
        <v>1</v>
      </c>
      <c r="T20" s="16">
        <f t="shared" si="4"/>
        <v>1</v>
      </c>
      <c r="U20" s="15">
        <v>1</v>
      </c>
      <c r="V20" s="16">
        <f t="shared" si="5"/>
        <v>1</v>
      </c>
      <c r="W20" s="15">
        <f t="shared" si="6"/>
        <v>11</v>
      </c>
      <c r="X20" s="15" t="s">
        <v>16</v>
      </c>
    </row>
    <row r="21" spans="1:24" x14ac:dyDescent="0.3">
      <c r="A21" s="16" t="s">
        <v>25</v>
      </c>
      <c r="B21" s="15">
        <v>1</v>
      </c>
      <c r="C21" s="15">
        <v>1</v>
      </c>
      <c r="D21" s="15">
        <v>3</v>
      </c>
      <c r="E21" s="16">
        <f t="shared" si="0"/>
        <v>5</v>
      </c>
      <c r="F21" s="15">
        <v>2</v>
      </c>
      <c r="G21" s="15">
        <v>2</v>
      </c>
      <c r="H21" s="16">
        <f t="shared" si="1"/>
        <v>4</v>
      </c>
      <c r="I21" s="15">
        <v>1</v>
      </c>
      <c r="J21" s="15">
        <v>1</v>
      </c>
      <c r="K21" s="15">
        <v>1</v>
      </c>
      <c r="L21" s="16">
        <f t="shared" si="2"/>
        <v>3</v>
      </c>
      <c r="M21" s="15">
        <v>1</v>
      </c>
      <c r="N21" s="15">
        <v>1</v>
      </c>
      <c r="O21" s="15">
        <v>1</v>
      </c>
      <c r="P21" s="15">
        <v>1</v>
      </c>
      <c r="Q21" s="16">
        <f t="shared" si="3"/>
        <v>4</v>
      </c>
      <c r="R21" s="15">
        <v>0</v>
      </c>
      <c r="S21" s="15">
        <v>1</v>
      </c>
      <c r="T21" s="16">
        <f t="shared" si="4"/>
        <v>1</v>
      </c>
      <c r="U21" s="15">
        <v>0</v>
      </c>
      <c r="V21" s="16">
        <f t="shared" si="5"/>
        <v>0</v>
      </c>
      <c r="W21" s="15">
        <f t="shared" si="6"/>
        <v>17</v>
      </c>
      <c r="X21" s="15" t="s">
        <v>13</v>
      </c>
    </row>
    <row r="22" spans="1:24" x14ac:dyDescent="0.3">
      <c r="A22" s="16" t="s">
        <v>26</v>
      </c>
      <c r="B22" s="15">
        <v>3</v>
      </c>
      <c r="C22" s="15">
        <v>3</v>
      </c>
      <c r="D22" s="15">
        <v>3</v>
      </c>
      <c r="E22" s="16">
        <f t="shared" si="0"/>
        <v>9</v>
      </c>
      <c r="F22" s="15">
        <v>9</v>
      </c>
      <c r="G22" s="15">
        <v>2</v>
      </c>
      <c r="H22" s="16">
        <f t="shared" si="1"/>
        <v>11</v>
      </c>
      <c r="I22" s="15">
        <v>4</v>
      </c>
      <c r="J22" s="15">
        <v>3</v>
      </c>
      <c r="K22" s="15">
        <v>1</v>
      </c>
      <c r="L22" s="16">
        <f t="shared" si="2"/>
        <v>8</v>
      </c>
      <c r="M22" s="15">
        <v>3</v>
      </c>
      <c r="N22" s="15">
        <v>3</v>
      </c>
      <c r="O22" s="15">
        <v>3</v>
      </c>
      <c r="P22" s="15">
        <v>3</v>
      </c>
      <c r="Q22" s="16">
        <f t="shared" si="3"/>
        <v>12</v>
      </c>
      <c r="R22" s="15">
        <v>2</v>
      </c>
      <c r="S22" s="15">
        <v>3</v>
      </c>
      <c r="T22" s="16">
        <f t="shared" si="4"/>
        <v>5</v>
      </c>
      <c r="U22" s="15">
        <v>1</v>
      </c>
      <c r="V22" s="16">
        <f t="shared" si="5"/>
        <v>1</v>
      </c>
      <c r="W22" s="15">
        <f t="shared" si="6"/>
        <v>46</v>
      </c>
      <c r="X22" s="15" t="s">
        <v>22</v>
      </c>
    </row>
    <row r="23" spans="1:24" x14ac:dyDescent="0.3">
      <c r="A23" s="16" t="s">
        <v>27</v>
      </c>
      <c r="B23" s="15">
        <v>1</v>
      </c>
      <c r="C23" s="15">
        <v>1</v>
      </c>
      <c r="D23" s="15">
        <v>0</v>
      </c>
      <c r="E23" s="16">
        <f t="shared" si="0"/>
        <v>2</v>
      </c>
      <c r="F23" s="15">
        <v>2</v>
      </c>
      <c r="G23" s="15">
        <v>0</v>
      </c>
      <c r="H23" s="16">
        <f t="shared" si="1"/>
        <v>2</v>
      </c>
      <c r="I23" s="15">
        <v>1</v>
      </c>
      <c r="J23" s="15">
        <v>1</v>
      </c>
      <c r="K23" s="15">
        <v>1</v>
      </c>
      <c r="L23" s="16">
        <f t="shared" si="2"/>
        <v>3</v>
      </c>
      <c r="M23" s="15">
        <v>1</v>
      </c>
      <c r="N23" s="15">
        <v>1</v>
      </c>
      <c r="O23" s="15">
        <v>1</v>
      </c>
      <c r="P23" s="15">
        <v>1</v>
      </c>
      <c r="Q23" s="16">
        <f t="shared" si="3"/>
        <v>4</v>
      </c>
      <c r="R23" s="15">
        <v>0</v>
      </c>
      <c r="S23" s="15">
        <v>1</v>
      </c>
      <c r="T23" s="16">
        <f t="shared" si="4"/>
        <v>1</v>
      </c>
      <c r="U23" s="15">
        <v>1</v>
      </c>
      <c r="V23" s="16">
        <f t="shared" si="5"/>
        <v>1</v>
      </c>
      <c r="W23" s="15">
        <f t="shared" si="6"/>
        <v>13</v>
      </c>
      <c r="X23" s="15" t="s">
        <v>16</v>
      </c>
    </row>
    <row r="24" spans="1:24" x14ac:dyDescent="0.3">
      <c r="A24" s="16" t="s">
        <v>28</v>
      </c>
      <c r="B24" s="15">
        <v>1</v>
      </c>
      <c r="C24" s="15">
        <v>1</v>
      </c>
      <c r="D24" s="15">
        <v>1</v>
      </c>
      <c r="E24" s="16">
        <f t="shared" si="0"/>
        <v>3</v>
      </c>
      <c r="F24" s="15">
        <v>4</v>
      </c>
      <c r="G24" s="15">
        <v>2</v>
      </c>
      <c r="H24" s="16">
        <f t="shared" si="1"/>
        <v>6</v>
      </c>
      <c r="I24" s="15">
        <v>1</v>
      </c>
      <c r="J24" s="15">
        <v>1</v>
      </c>
      <c r="K24" s="15">
        <v>1</v>
      </c>
      <c r="L24" s="16">
        <f t="shared" si="2"/>
        <v>3</v>
      </c>
      <c r="M24" s="15">
        <v>1</v>
      </c>
      <c r="N24" s="15">
        <v>1</v>
      </c>
      <c r="O24" s="15">
        <v>0</v>
      </c>
      <c r="P24" s="15">
        <v>1</v>
      </c>
      <c r="Q24" s="16">
        <f t="shared" si="3"/>
        <v>3</v>
      </c>
      <c r="R24" s="15">
        <v>0</v>
      </c>
      <c r="S24" s="15">
        <v>0</v>
      </c>
      <c r="T24" s="16">
        <f t="shared" si="4"/>
        <v>0</v>
      </c>
      <c r="U24" s="15">
        <v>1</v>
      </c>
      <c r="V24" s="16">
        <f t="shared" si="5"/>
        <v>1</v>
      </c>
      <c r="W24" s="15">
        <f t="shared" si="6"/>
        <v>16</v>
      </c>
      <c r="X24" s="15" t="s">
        <v>13</v>
      </c>
    </row>
    <row r="25" spans="1:24" x14ac:dyDescent="0.3">
      <c r="A25" s="16" t="s">
        <v>29</v>
      </c>
      <c r="B25" s="15">
        <v>1</v>
      </c>
      <c r="C25" s="15">
        <v>1</v>
      </c>
      <c r="D25" s="15">
        <v>1</v>
      </c>
      <c r="E25" s="16">
        <f t="shared" si="0"/>
        <v>3</v>
      </c>
      <c r="F25" s="15">
        <v>4</v>
      </c>
      <c r="G25" s="15">
        <v>2</v>
      </c>
      <c r="H25" s="16">
        <f t="shared" si="1"/>
        <v>6</v>
      </c>
      <c r="I25" s="15">
        <v>3</v>
      </c>
      <c r="J25" s="15">
        <v>3</v>
      </c>
      <c r="K25" s="15">
        <v>1</v>
      </c>
      <c r="L25" s="16">
        <f t="shared" si="2"/>
        <v>7</v>
      </c>
      <c r="M25" s="15">
        <v>1</v>
      </c>
      <c r="N25" s="15">
        <v>1</v>
      </c>
      <c r="O25" s="15">
        <v>1</v>
      </c>
      <c r="P25" s="15">
        <v>0</v>
      </c>
      <c r="Q25" s="16">
        <f t="shared" si="3"/>
        <v>3</v>
      </c>
      <c r="R25" s="15">
        <v>0</v>
      </c>
      <c r="S25" s="15">
        <v>0</v>
      </c>
      <c r="T25" s="16">
        <f t="shared" si="4"/>
        <v>0</v>
      </c>
      <c r="U25" s="15">
        <v>0</v>
      </c>
      <c r="V25" s="16">
        <f t="shared" si="5"/>
        <v>0</v>
      </c>
      <c r="W25" s="26">
        <f t="shared" si="6"/>
        <v>19</v>
      </c>
      <c r="X25" s="15" t="s">
        <v>13</v>
      </c>
    </row>
    <row r="26" spans="1:24" x14ac:dyDescent="0.3">
      <c r="A26" s="16" t="s">
        <v>30</v>
      </c>
      <c r="B26" s="15">
        <v>1</v>
      </c>
      <c r="C26" s="15">
        <v>1</v>
      </c>
      <c r="D26" s="15">
        <v>1</v>
      </c>
      <c r="E26" s="16">
        <f t="shared" si="0"/>
        <v>3</v>
      </c>
      <c r="F26" s="15">
        <v>2</v>
      </c>
      <c r="G26" s="15">
        <v>0</v>
      </c>
      <c r="H26" s="16">
        <f t="shared" si="1"/>
        <v>2</v>
      </c>
      <c r="I26" s="15">
        <v>1</v>
      </c>
      <c r="J26" s="15">
        <v>1</v>
      </c>
      <c r="K26" s="15">
        <v>0</v>
      </c>
      <c r="L26" s="16">
        <f t="shared" si="2"/>
        <v>2</v>
      </c>
      <c r="M26" s="15">
        <v>1</v>
      </c>
      <c r="N26" s="15">
        <v>1</v>
      </c>
      <c r="O26" s="15">
        <v>1</v>
      </c>
      <c r="P26" s="15">
        <v>1</v>
      </c>
      <c r="Q26" s="16">
        <f t="shared" si="3"/>
        <v>4</v>
      </c>
      <c r="R26" s="15">
        <v>0</v>
      </c>
      <c r="S26" s="15">
        <v>1</v>
      </c>
      <c r="T26" s="16">
        <f t="shared" si="4"/>
        <v>1</v>
      </c>
      <c r="U26" s="15">
        <v>1</v>
      </c>
      <c r="V26" s="16">
        <f t="shared" si="5"/>
        <v>1</v>
      </c>
      <c r="W26" s="15">
        <f t="shared" si="6"/>
        <v>13</v>
      </c>
      <c r="X26" s="15" t="s">
        <v>16</v>
      </c>
    </row>
    <row r="27" spans="1:24" x14ac:dyDescent="0.3">
      <c r="A27" s="16" t="s">
        <v>31</v>
      </c>
      <c r="B27" s="15">
        <v>3</v>
      </c>
      <c r="C27" s="15">
        <v>3</v>
      </c>
      <c r="D27" s="15">
        <v>3</v>
      </c>
      <c r="E27" s="16">
        <f t="shared" si="0"/>
        <v>9</v>
      </c>
      <c r="F27" s="15">
        <v>9</v>
      </c>
      <c r="G27" s="15">
        <v>2</v>
      </c>
      <c r="H27" s="16">
        <f t="shared" si="1"/>
        <v>11</v>
      </c>
      <c r="I27" s="15">
        <v>4</v>
      </c>
      <c r="J27" s="15">
        <v>2</v>
      </c>
      <c r="K27" s="15">
        <v>1</v>
      </c>
      <c r="L27" s="16">
        <f t="shared" si="2"/>
        <v>7</v>
      </c>
      <c r="M27" s="15">
        <v>3</v>
      </c>
      <c r="N27" s="15">
        <v>3</v>
      </c>
      <c r="O27" s="15">
        <v>0</v>
      </c>
      <c r="P27" s="15">
        <v>1</v>
      </c>
      <c r="Q27" s="16">
        <f t="shared" si="3"/>
        <v>7</v>
      </c>
      <c r="R27" s="15">
        <v>2</v>
      </c>
      <c r="S27" s="15">
        <v>0</v>
      </c>
      <c r="T27" s="16">
        <f t="shared" si="4"/>
        <v>2</v>
      </c>
      <c r="U27" s="15">
        <v>1</v>
      </c>
      <c r="V27" s="16">
        <f t="shared" si="5"/>
        <v>1</v>
      </c>
      <c r="W27" s="15">
        <f t="shared" si="6"/>
        <v>37</v>
      </c>
      <c r="X27" s="15" t="s">
        <v>22</v>
      </c>
    </row>
    <row r="28" spans="1:24" x14ac:dyDescent="0.3">
      <c r="A28" s="16" t="s">
        <v>32</v>
      </c>
      <c r="B28" s="15">
        <v>3</v>
      </c>
      <c r="C28" s="15">
        <v>3</v>
      </c>
      <c r="D28" s="15">
        <v>3</v>
      </c>
      <c r="E28" s="16">
        <f t="shared" si="0"/>
        <v>9</v>
      </c>
      <c r="F28" s="15">
        <v>6</v>
      </c>
      <c r="G28" s="15">
        <v>2</v>
      </c>
      <c r="H28" s="16">
        <f t="shared" si="1"/>
        <v>8</v>
      </c>
      <c r="I28" s="15">
        <v>4</v>
      </c>
      <c r="J28" s="15">
        <v>3</v>
      </c>
      <c r="K28" s="15">
        <v>1</v>
      </c>
      <c r="L28" s="16">
        <f t="shared" si="2"/>
        <v>8</v>
      </c>
      <c r="M28" s="15">
        <v>1</v>
      </c>
      <c r="N28" s="15">
        <v>1</v>
      </c>
      <c r="O28" s="15">
        <v>1</v>
      </c>
      <c r="P28" s="15">
        <v>1</v>
      </c>
      <c r="Q28" s="16">
        <f t="shared" si="3"/>
        <v>4</v>
      </c>
      <c r="R28" s="15">
        <v>2</v>
      </c>
      <c r="S28" s="15">
        <v>3</v>
      </c>
      <c r="T28" s="16">
        <f t="shared" si="4"/>
        <v>5</v>
      </c>
      <c r="U28" s="15">
        <v>1</v>
      </c>
      <c r="V28" s="16">
        <f t="shared" si="5"/>
        <v>1</v>
      </c>
      <c r="W28" s="15">
        <f t="shared" si="6"/>
        <v>35</v>
      </c>
      <c r="X28" s="15" t="s">
        <v>13</v>
      </c>
    </row>
    <row r="29" spans="1:24" x14ac:dyDescent="0.3">
      <c r="A29" s="16" t="s">
        <v>33</v>
      </c>
      <c r="B29" s="15">
        <v>1</v>
      </c>
      <c r="C29" s="15">
        <v>3</v>
      </c>
      <c r="D29" s="15">
        <v>3</v>
      </c>
      <c r="E29" s="16">
        <f t="shared" si="0"/>
        <v>7</v>
      </c>
      <c r="F29" s="15">
        <v>9</v>
      </c>
      <c r="G29" s="15">
        <v>2</v>
      </c>
      <c r="H29" s="16">
        <f t="shared" si="1"/>
        <v>11</v>
      </c>
      <c r="I29" s="15">
        <v>3</v>
      </c>
      <c r="J29" s="15">
        <v>2</v>
      </c>
      <c r="K29" s="15">
        <v>1</v>
      </c>
      <c r="L29" s="16">
        <f t="shared" si="2"/>
        <v>6</v>
      </c>
      <c r="M29" s="15">
        <v>3</v>
      </c>
      <c r="N29" s="15">
        <v>3</v>
      </c>
      <c r="O29" s="15">
        <v>1</v>
      </c>
      <c r="P29" s="15">
        <v>1</v>
      </c>
      <c r="Q29" s="16">
        <f t="shared" si="3"/>
        <v>8</v>
      </c>
      <c r="R29" s="15">
        <v>2</v>
      </c>
      <c r="S29" s="15">
        <v>3</v>
      </c>
      <c r="T29" s="16">
        <f t="shared" si="4"/>
        <v>5</v>
      </c>
      <c r="U29" s="15">
        <v>1</v>
      </c>
      <c r="V29" s="16">
        <f t="shared" si="5"/>
        <v>1</v>
      </c>
      <c r="W29" s="15">
        <f t="shared" si="6"/>
        <v>38</v>
      </c>
      <c r="X29" s="15" t="s">
        <v>22</v>
      </c>
    </row>
    <row r="30" spans="1:24" x14ac:dyDescent="0.3">
      <c r="A30" s="16" t="s">
        <v>34</v>
      </c>
      <c r="B30" s="15">
        <v>1</v>
      </c>
      <c r="C30" s="15">
        <v>1</v>
      </c>
      <c r="D30" s="15">
        <v>1</v>
      </c>
      <c r="E30" s="16">
        <f t="shared" si="0"/>
        <v>3</v>
      </c>
      <c r="F30" s="15">
        <v>4</v>
      </c>
      <c r="G30" s="15">
        <v>2</v>
      </c>
      <c r="H30" s="16">
        <f t="shared" si="1"/>
        <v>6</v>
      </c>
      <c r="I30" s="15">
        <v>1</v>
      </c>
      <c r="J30" s="15">
        <v>1</v>
      </c>
      <c r="K30" s="15">
        <v>1</v>
      </c>
      <c r="L30" s="16">
        <f t="shared" si="2"/>
        <v>3</v>
      </c>
      <c r="M30" s="15">
        <v>1</v>
      </c>
      <c r="N30" s="15">
        <v>1</v>
      </c>
      <c r="O30" s="15">
        <v>1</v>
      </c>
      <c r="P30" s="15">
        <v>1</v>
      </c>
      <c r="Q30" s="16">
        <f t="shared" si="3"/>
        <v>4</v>
      </c>
      <c r="R30" s="15">
        <v>2</v>
      </c>
      <c r="S30" s="15">
        <v>1</v>
      </c>
      <c r="T30" s="16">
        <f t="shared" si="4"/>
        <v>3</v>
      </c>
      <c r="U30" s="15">
        <v>1</v>
      </c>
      <c r="V30" s="16">
        <f t="shared" si="5"/>
        <v>1</v>
      </c>
      <c r="W30" s="15">
        <f t="shared" si="6"/>
        <v>20</v>
      </c>
      <c r="X30" s="15" t="s">
        <v>13</v>
      </c>
    </row>
    <row r="31" spans="1:24" x14ac:dyDescent="0.3">
      <c r="A31" s="16" t="s">
        <v>35</v>
      </c>
      <c r="B31" s="15">
        <v>3</v>
      </c>
      <c r="C31" s="15">
        <v>3</v>
      </c>
      <c r="D31" s="15">
        <v>3</v>
      </c>
      <c r="E31" s="16">
        <f t="shared" si="0"/>
        <v>9</v>
      </c>
      <c r="F31" s="15">
        <v>7</v>
      </c>
      <c r="G31" s="15">
        <v>2</v>
      </c>
      <c r="H31" s="16">
        <f t="shared" si="1"/>
        <v>9</v>
      </c>
      <c r="I31" s="15">
        <v>4</v>
      </c>
      <c r="J31" s="15">
        <v>3</v>
      </c>
      <c r="K31" s="15">
        <v>1</v>
      </c>
      <c r="L31" s="16">
        <f t="shared" si="2"/>
        <v>8</v>
      </c>
      <c r="M31" s="15">
        <v>1</v>
      </c>
      <c r="N31" s="15">
        <v>1</v>
      </c>
      <c r="O31" s="15">
        <v>1</v>
      </c>
      <c r="P31" s="15">
        <v>0</v>
      </c>
      <c r="Q31" s="16">
        <f t="shared" si="3"/>
        <v>3</v>
      </c>
      <c r="R31" s="15">
        <v>0</v>
      </c>
      <c r="S31" s="15">
        <v>1</v>
      </c>
      <c r="T31" s="16">
        <f t="shared" si="4"/>
        <v>1</v>
      </c>
      <c r="U31" s="15">
        <v>0</v>
      </c>
      <c r="V31" s="16">
        <f t="shared" si="5"/>
        <v>0</v>
      </c>
      <c r="W31" s="15">
        <f t="shared" si="6"/>
        <v>30</v>
      </c>
      <c r="X31" s="15" t="s">
        <v>13</v>
      </c>
    </row>
    <row r="32" spans="1:24" x14ac:dyDescent="0.3">
      <c r="A32" s="16" t="s">
        <v>36</v>
      </c>
      <c r="B32" s="15">
        <v>0</v>
      </c>
      <c r="C32" s="15">
        <v>0</v>
      </c>
      <c r="D32" s="15">
        <v>1</v>
      </c>
      <c r="E32" s="16">
        <f t="shared" si="0"/>
        <v>1</v>
      </c>
      <c r="F32" s="15">
        <v>3</v>
      </c>
      <c r="G32" s="15">
        <v>2</v>
      </c>
      <c r="H32" s="16">
        <f t="shared" si="1"/>
        <v>5</v>
      </c>
      <c r="I32" s="15">
        <v>1</v>
      </c>
      <c r="J32" s="15">
        <v>0</v>
      </c>
      <c r="K32" s="15">
        <v>1</v>
      </c>
      <c r="L32" s="16">
        <f t="shared" si="2"/>
        <v>2</v>
      </c>
      <c r="M32" s="15">
        <v>1</v>
      </c>
      <c r="N32" s="15">
        <v>1</v>
      </c>
      <c r="O32" s="15">
        <v>0</v>
      </c>
      <c r="P32" s="15">
        <v>1</v>
      </c>
      <c r="Q32" s="16">
        <f t="shared" si="3"/>
        <v>3</v>
      </c>
      <c r="R32" s="15">
        <v>2</v>
      </c>
      <c r="S32" s="15">
        <v>0</v>
      </c>
      <c r="T32" s="16">
        <f t="shared" si="4"/>
        <v>2</v>
      </c>
      <c r="U32" s="15">
        <v>0</v>
      </c>
      <c r="V32" s="16">
        <f t="shared" si="5"/>
        <v>0</v>
      </c>
      <c r="W32" s="15">
        <f t="shared" si="6"/>
        <v>13</v>
      </c>
      <c r="X32" s="15" t="s">
        <v>16</v>
      </c>
    </row>
    <row r="33" spans="1:24" x14ac:dyDescent="0.3">
      <c r="A33" s="16" t="s">
        <v>37</v>
      </c>
      <c r="B33" s="15">
        <v>3</v>
      </c>
      <c r="C33" s="15">
        <v>3</v>
      </c>
      <c r="D33" s="15">
        <v>3</v>
      </c>
      <c r="E33" s="16">
        <f t="shared" si="0"/>
        <v>9</v>
      </c>
      <c r="F33" s="15">
        <v>4</v>
      </c>
      <c r="G33" s="15">
        <v>2</v>
      </c>
      <c r="H33" s="16">
        <f t="shared" si="1"/>
        <v>6</v>
      </c>
      <c r="I33" s="15">
        <v>4</v>
      </c>
      <c r="J33" s="15">
        <v>0</v>
      </c>
      <c r="K33" s="15">
        <v>1</v>
      </c>
      <c r="L33" s="16">
        <f t="shared" si="2"/>
        <v>5</v>
      </c>
      <c r="M33" s="15">
        <v>3</v>
      </c>
      <c r="N33" s="15">
        <v>3</v>
      </c>
      <c r="O33" s="15">
        <v>3</v>
      </c>
      <c r="P33" s="15">
        <v>1</v>
      </c>
      <c r="Q33" s="16">
        <f t="shared" si="3"/>
        <v>10</v>
      </c>
      <c r="R33" s="15">
        <v>0</v>
      </c>
      <c r="S33" s="15">
        <v>1</v>
      </c>
      <c r="T33" s="16">
        <f t="shared" si="4"/>
        <v>1</v>
      </c>
      <c r="U33" s="15">
        <v>1</v>
      </c>
      <c r="V33" s="16">
        <f t="shared" si="5"/>
        <v>1</v>
      </c>
      <c r="W33" s="15">
        <f t="shared" si="6"/>
        <v>32</v>
      </c>
      <c r="X33" s="15" t="s">
        <v>13</v>
      </c>
    </row>
    <row r="34" spans="1:24" x14ac:dyDescent="0.3">
      <c r="A34" s="16" t="s">
        <v>38</v>
      </c>
      <c r="B34" s="15">
        <v>1</v>
      </c>
      <c r="C34" s="15">
        <v>0</v>
      </c>
      <c r="D34" s="15">
        <v>1</v>
      </c>
      <c r="E34" s="16">
        <f t="shared" si="0"/>
        <v>2</v>
      </c>
      <c r="F34" s="15">
        <v>0</v>
      </c>
      <c r="G34" s="15">
        <v>0</v>
      </c>
      <c r="H34" s="16">
        <f t="shared" si="1"/>
        <v>0</v>
      </c>
      <c r="I34" s="15">
        <v>0</v>
      </c>
      <c r="J34" s="15">
        <v>0</v>
      </c>
      <c r="K34" s="15">
        <v>0</v>
      </c>
      <c r="L34" s="16">
        <f>I34+J34+K34</f>
        <v>0</v>
      </c>
      <c r="M34" s="15">
        <v>0</v>
      </c>
      <c r="N34" s="15">
        <v>0</v>
      </c>
      <c r="O34" s="15">
        <v>0</v>
      </c>
      <c r="P34" s="15">
        <v>0</v>
      </c>
      <c r="Q34" s="16">
        <f t="shared" si="3"/>
        <v>0</v>
      </c>
      <c r="R34" s="15">
        <v>0</v>
      </c>
      <c r="S34" s="15">
        <v>0</v>
      </c>
      <c r="T34" s="16">
        <f t="shared" si="4"/>
        <v>0</v>
      </c>
      <c r="U34" s="15">
        <v>0</v>
      </c>
      <c r="V34" s="16">
        <f t="shared" si="5"/>
        <v>0</v>
      </c>
      <c r="W34" s="15">
        <f t="shared" si="6"/>
        <v>2</v>
      </c>
      <c r="X34" s="15" t="s">
        <v>16</v>
      </c>
    </row>
    <row r="35" spans="1:24" x14ac:dyDescent="0.3">
      <c r="A35" s="16" t="s">
        <v>39</v>
      </c>
      <c r="B35" s="15">
        <v>1</v>
      </c>
      <c r="C35" s="15">
        <v>1</v>
      </c>
      <c r="D35" s="15">
        <v>1</v>
      </c>
      <c r="E35" s="16">
        <f t="shared" si="0"/>
        <v>3</v>
      </c>
      <c r="F35" s="15">
        <v>2</v>
      </c>
      <c r="G35" s="15">
        <v>2</v>
      </c>
      <c r="H35" s="16">
        <f t="shared" si="1"/>
        <v>4</v>
      </c>
      <c r="I35" s="15">
        <v>3</v>
      </c>
      <c r="J35" s="15">
        <v>0</v>
      </c>
      <c r="K35" s="15">
        <v>1</v>
      </c>
      <c r="L35" s="16">
        <f t="shared" si="2"/>
        <v>4</v>
      </c>
      <c r="M35" s="15">
        <v>1</v>
      </c>
      <c r="N35" s="15">
        <v>1</v>
      </c>
      <c r="O35" s="15">
        <v>1</v>
      </c>
      <c r="P35" s="15">
        <v>1</v>
      </c>
      <c r="Q35" s="16">
        <f t="shared" si="3"/>
        <v>4</v>
      </c>
      <c r="R35" s="15">
        <v>0</v>
      </c>
      <c r="S35" s="15">
        <v>1</v>
      </c>
      <c r="T35" s="16">
        <f t="shared" si="4"/>
        <v>1</v>
      </c>
      <c r="U35" s="15">
        <v>1</v>
      </c>
      <c r="V35" s="16">
        <f t="shared" si="5"/>
        <v>1</v>
      </c>
      <c r="W35" s="15">
        <f t="shared" si="6"/>
        <v>17</v>
      </c>
      <c r="X35" s="15" t="s">
        <v>13</v>
      </c>
    </row>
    <row r="37" spans="1:24" ht="43.2" x14ac:dyDescent="0.3">
      <c r="A37" s="13" t="s">
        <v>40</v>
      </c>
      <c r="B37" s="7">
        <v>2</v>
      </c>
      <c r="C37" s="7">
        <v>3</v>
      </c>
      <c r="D37" s="7">
        <v>4</v>
      </c>
      <c r="E37" s="9" t="s">
        <v>2</v>
      </c>
      <c r="F37" s="7">
        <v>5</v>
      </c>
      <c r="G37" s="7">
        <v>6</v>
      </c>
      <c r="H37" s="9" t="s">
        <v>2</v>
      </c>
      <c r="I37" s="7">
        <v>1</v>
      </c>
      <c r="J37" s="7">
        <v>7</v>
      </c>
      <c r="K37" s="7">
        <v>8</v>
      </c>
      <c r="L37" s="9" t="s">
        <v>2</v>
      </c>
      <c r="M37" s="7">
        <v>9</v>
      </c>
      <c r="N37" s="7">
        <v>10</v>
      </c>
      <c r="O37" s="7">
        <v>11</v>
      </c>
      <c r="P37" s="7">
        <v>12</v>
      </c>
      <c r="Q37" s="9" t="s">
        <v>2</v>
      </c>
      <c r="R37" s="7">
        <v>13</v>
      </c>
      <c r="S37" s="7">
        <v>14</v>
      </c>
      <c r="T37" s="9" t="s">
        <v>2</v>
      </c>
      <c r="U37" s="7">
        <v>15</v>
      </c>
      <c r="V37" s="9" t="s">
        <v>2</v>
      </c>
      <c r="W37" s="10" t="s">
        <v>9</v>
      </c>
      <c r="X37" s="13" t="s">
        <v>46</v>
      </c>
    </row>
    <row r="38" spans="1:24" x14ac:dyDescent="0.3">
      <c r="A38" s="13" t="s">
        <v>41</v>
      </c>
      <c r="B38" s="7">
        <v>3</v>
      </c>
      <c r="C38" s="7">
        <v>3</v>
      </c>
      <c r="D38" s="7">
        <v>3</v>
      </c>
      <c r="E38" s="10">
        <v>9</v>
      </c>
      <c r="F38" s="7">
        <v>9</v>
      </c>
      <c r="G38" s="7">
        <v>2</v>
      </c>
      <c r="H38" s="14">
        <v>11</v>
      </c>
      <c r="I38" s="7">
        <v>4</v>
      </c>
      <c r="J38" s="7">
        <v>3</v>
      </c>
      <c r="K38" s="7">
        <v>1</v>
      </c>
      <c r="L38" s="14">
        <v>8</v>
      </c>
      <c r="M38" s="7">
        <v>3</v>
      </c>
      <c r="N38" s="7">
        <v>3</v>
      </c>
      <c r="O38" s="7">
        <v>3</v>
      </c>
      <c r="P38" s="7">
        <v>3</v>
      </c>
      <c r="Q38" s="14">
        <v>12</v>
      </c>
      <c r="R38" s="7">
        <v>2</v>
      </c>
      <c r="S38" s="7">
        <v>3</v>
      </c>
      <c r="T38" s="14">
        <v>5</v>
      </c>
      <c r="U38" s="7">
        <v>1</v>
      </c>
      <c r="V38" s="14">
        <v>1</v>
      </c>
      <c r="W38" s="5" t="s">
        <v>16</v>
      </c>
      <c r="X38" s="11">
        <f>COUNTIF(X11:X35,"низкий")</f>
        <v>6</v>
      </c>
    </row>
    <row r="39" spans="1:24" x14ac:dyDescent="0.3">
      <c r="A39" s="13">
        <v>0</v>
      </c>
      <c r="B39" s="5">
        <f t="shared" ref="B39:V39" si="7">COUNTIF(B11:B35,0)</f>
        <v>2</v>
      </c>
      <c r="C39" s="5">
        <f t="shared" si="7"/>
        <v>4</v>
      </c>
      <c r="D39" s="5">
        <f t="shared" si="7"/>
        <v>2</v>
      </c>
      <c r="E39" s="11">
        <f t="shared" si="7"/>
        <v>0</v>
      </c>
      <c r="F39" s="5">
        <f t="shared" si="7"/>
        <v>2</v>
      </c>
      <c r="G39" s="5">
        <f t="shared" si="7"/>
        <v>3</v>
      </c>
      <c r="H39" s="11">
        <f t="shared" si="7"/>
        <v>1</v>
      </c>
      <c r="I39" s="5">
        <f t="shared" si="7"/>
        <v>1</v>
      </c>
      <c r="J39" s="5">
        <f t="shared" si="7"/>
        <v>5</v>
      </c>
      <c r="K39" s="5">
        <f t="shared" si="7"/>
        <v>3</v>
      </c>
      <c r="L39" s="11">
        <f t="shared" si="7"/>
        <v>1</v>
      </c>
      <c r="M39" s="5">
        <f t="shared" si="7"/>
        <v>3</v>
      </c>
      <c r="N39" s="5">
        <f t="shared" si="7"/>
        <v>5</v>
      </c>
      <c r="O39" s="5">
        <f t="shared" si="7"/>
        <v>5</v>
      </c>
      <c r="P39" s="5">
        <f t="shared" si="7"/>
        <v>5</v>
      </c>
      <c r="Q39" s="11">
        <f t="shared" si="7"/>
        <v>1</v>
      </c>
      <c r="R39" s="5">
        <f t="shared" si="7"/>
        <v>13</v>
      </c>
      <c r="S39" s="5">
        <f t="shared" si="7"/>
        <v>7</v>
      </c>
      <c r="T39" s="11">
        <f t="shared" si="7"/>
        <v>3</v>
      </c>
      <c r="U39" s="5">
        <f t="shared" si="7"/>
        <v>10</v>
      </c>
      <c r="V39" s="11">
        <f t="shared" si="7"/>
        <v>10</v>
      </c>
      <c r="W39" s="5" t="s">
        <v>13</v>
      </c>
      <c r="X39" s="11">
        <f>COUNTIF(X11:X35,"средний")</f>
        <v>16</v>
      </c>
    </row>
    <row r="40" spans="1:24" x14ac:dyDescent="0.3">
      <c r="A40" s="13">
        <v>1</v>
      </c>
      <c r="B40" s="5">
        <f t="shared" ref="B40:V40" si="8">COUNTIF(B11:B35,1)</f>
        <v>14</v>
      </c>
      <c r="C40" s="5">
        <f t="shared" si="8"/>
        <v>14</v>
      </c>
      <c r="D40" s="5">
        <f t="shared" si="8"/>
        <v>14</v>
      </c>
      <c r="E40" s="11">
        <f t="shared" si="8"/>
        <v>1</v>
      </c>
      <c r="F40" s="5">
        <f t="shared" si="8"/>
        <v>0</v>
      </c>
      <c r="G40" s="5">
        <f t="shared" si="8"/>
        <v>0</v>
      </c>
      <c r="H40" s="11">
        <f t="shared" si="8"/>
        <v>0</v>
      </c>
      <c r="I40" s="5">
        <f t="shared" si="8"/>
        <v>10</v>
      </c>
      <c r="J40" s="5">
        <f t="shared" si="8"/>
        <v>10</v>
      </c>
      <c r="K40" s="5">
        <f t="shared" si="8"/>
        <v>22</v>
      </c>
      <c r="L40" s="11">
        <f t="shared" si="8"/>
        <v>0</v>
      </c>
      <c r="M40" s="5">
        <f t="shared" si="8"/>
        <v>16</v>
      </c>
      <c r="N40" s="5">
        <f t="shared" si="8"/>
        <v>14</v>
      </c>
      <c r="O40" s="5">
        <f t="shared" si="8"/>
        <v>18</v>
      </c>
      <c r="P40" s="5">
        <f t="shared" si="8"/>
        <v>15</v>
      </c>
      <c r="Q40" s="11">
        <f t="shared" si="8"/>
        <v>0</v>
      </c>
      <c r="R40" s="5">
        <f t="shared" si="8"/>
        <v>0</v>
      </c>
      <c r="S40" s="5">
        <f t="shared" si="8"/>
        <v>13</v>
      </c>
      <c r="T40" s="11">
        <f t="shared" si="8"/>
        <v>10</v>
      </c>
      <c r="U40" s="5">
        <f t="shared" si="8"/>
        <v>15</v>
      </c>
      <c r="V40" s="11">
        <f t="shared" si="8"/>
        <v>15</v>
      </c>
      <c r="W40" s="5" t="s">
        <v>22</v>
      </c>
      <c r="X40" s="11">
        <f>COUNTIF(X11:X35,"высокий")</f>
        <v>3</v>
      </c>
    </row>
    <row r="41" spans="1:24" x14ac:dyDescent="0.3">
      <c r="A41" s="13">
        <v>2</v>
      </c>
      <c r="B41" s="5">
        <f t="shared" ref="B41:J41" si="9">COUNTIF(B11:B35,2)</f>
        <v>0</v>
      </c>
      <c r="C41" s="5">
        <f t="shared" si="9"/>
        <v>0</v>
      </c>
      <c r="D41" s="5">
        <f t="shared" si="9"/>
        <v>0</v>
      </c>
      <c r="E41" s="11">
        <f t="shared" si="9"/>
        <v>4</v>
      </c>
      <c r="F41" s="5">
        <f t="shared" si="9"/>
        <v>8</v>
      </c>
      <c r="G41" s="5">
        <f t="shared" si="9"/>
        <v>22</v>
      </c>
      <c r="H41" s="11">
        <f t="shared" si="9"/>
        <v>3</v>
      </c>
      <c r="I41" s="5">
        <f t="shared" si="9"/>
        <v>0</v>
      </c>
      <c r="J41" s="5">
        <f t="shared" si="9"/>
        <v>5</v>
      </c>
      <c r="K41" s="5"/>
      <c r="L41" s="11">
        <f t="shared" ref="L41:T41" si="10">COUNTIF(L11:L35,2)</f>
        <v>2</v>
      </c>
      <c r="M41" s="5">
        <f t="shared" si="10"/>
        <v>0</v>
      </c>
      <c r="N41" s="5">
        <f t="shared" si="10"/>
        <v>0</v>
      </c>
      <c r="O41" s="5">
        <f t="shared" si="10"/>
        <v>0</v>
      </c>
      <c r="P41" s="5">
        <f t="shared" si="10"/>
        <v>0</v>
      </c>
      <c r="Q41" s="11">
        <f t="shared" si="10"/>
        <v>2</v>
      </c>
      <c r="R41" s="5">
        <f t="shared" si="10"/>
        <v>12</v>
      </c>
      <c r="S41" s="5">
        <f t="shared" si="10"/>
        <v>0</v>
      </c>
      <c r="T41" s="11">
        <f t="shared" si="10"/>
        <v>4</v>
      </c>
      <c r="U41" s="5"/>
      <c r="V41" s="11"/>
    </row>
    <row r="42" spans="1:24" x14ac:dyDescent="0.3">
      <c r="A42" s="13">
        <v>3</v>
      </c>
      <c r="B42" s="5">
        <f t="shared" ref="B42:J42" si="11">COUNTIF(B11:B35,3)</f>
        <v>9</v>
      </c>
      <c r="C42" s="5">
        <f t="shared" si="11"/>
        <v>7</v>
      </c>
      <c r="D42" s="5">
        <f t="shared" si="11"/>
        <v>9</v>
      </c>
      <c r="E42" s="11">
        <f t="shared" si="11"/>
        <v>8</v>
      </c>
      <c r="F42" s="5">
        <f t="shared" si="11"/>
        <v>2</v>
      </c>
      <c r="G42" s="5">
        <f t="shared" si="11"/>
        <v>0</v>
      </c>
      <c r="H42" s="11">
        <f t="shared" si="11"/>
        <v>0</v>
      </c>
      <c r="I42" s="5">
        <f t="shared" si="11"/>
        <v>7</v>
      </c>
      <c r="J42" s="5">
        <f t="shared" si="11"/>
        <v>5</v>
      </c>
      <c r="K42" s="5"/>
      <c r="L42" s="11">
        <f t="shared" ref="L42:Q42" si="12">COUNTIF(L11:L35,3)</f>
        <v>7</v>
      </c>
      <c r="M42" s="5">
        <f t="shared" si="12"/>
        <v>6</v>
      </c>
      <c r="N42" s="5">
        <f t="shared" si="12"/>
        <v>6</v>
      </c>
      <c r="O42" s="5">
        <f t="shared" si="12"/>
        <v>2</v>
      </c>
      <c r="P42" s="5">
        <f t="shared" si="12"/>
        <v>5</v>
      </c>
      <c r="Q42" s="11">
        <f t="shared" si="12"/>
        <v>5</v>
      </c>
      <c r="R42" s="5"/>
      <c r="S42" s="5">
        <f>COUNTIF(S11:S35,3)</f>
        <v>5</v>
      </c>
      <c r="T42" s="11">
        <f>COUNTIF(T11:T35,3)</f>
        <v>3</v>
      </c>
      <c r="U42" s="5"/>
      <c r="V42" s="11"/>
    </row>
    <row r="43" spans="1:24" x14ac:dyDescent="0.3">
      <c r="A43" s="13">
        <v>4</v>
      </c>
      <c r="B43" s="5"/>
      <c r="C43" s="5"/>
      <c r="D43" s="5"/>
      <c r="E43" s="11">
        <f>COUNTIF(E11:E35,4)</f>
        <v>1</v>
      </c>
      <c r="F43" s="5">
        <f>COUNTIF(F11:F35,4)</f>
        <v>5</v>
      </c>
      <c r="G43" s="5"/>
      <c r="H43" s="11">
        <f>COUNTIF(H11:H35,4)</f>
        <v>6</v>
      </c>
      <c r="I43" s="5">
        <f>COUNTIF(I11:I35,4)</f>
        <v>7</v>
      </c>
      <c r="J43" s="5"/>
      <c r="K43" s="5"/>
      <c r="L43" s="11">
        <f>COUNTIF(L11:L35,4)</f>
        <v>3</v>
      </c>
      <c r="M43" s="5"/>
      <c r="N43" s="5"/>
      <c r="O43" s="5"/>
      <c r="P43" s="5"/>
      <c r="Q43" s="11">
        <f>COUNTIF(Q11:Q35,4)</f>
        <v>8</v>
      </c>
      <c r="R43" s="5"/>
      <c r="S43" s="5"/>
      <c r="T43" s="11">
        <f>COUNTIF(T11:T35,4)</f>
        <v>0</v>
      </c>
      <c r="U43" s="5"/>
      <c r="V43" s="11"/>
    </row>
    <row r="44" spans="1:24" x14ac:dyDescent="0.3">
      <c r="A44" s="13">
        <v>5</v>
      </c>
      <c r="B44" s="5"/>
      <c r="C44" s="5"/>
      <c r="D44" s="5"/>
      <c r="E44" s="11">
        <f>COUNTIF(E11:E35,5)</f>
        <v>3</v>
      </c>
      <c r="F44" s="5">
        <f>COUNTIF(F11:F35,5)</f>
        <v>0</v>
      </c>
      <c r="G44" s="5"/>
      <c r="H44" s="11">
        <f>COUNTIF(H11:H35,5)</f>
        <v>2</v>
      </c>
      <c r="I44" s="5"/>
      <c r="J44" s="5"/>
      <c r="K44" s="5"/>
      <c r="L44" s="11">
        <f>COUNTIF(L11:L35,5)</f>
        <v>2</v>
      </c>
      <c r="M44" s="5"/>
      <c r="N44" s="5"/>
      <c r="O44" s="5"/>
      <c r="P44" s="5"/>
      <c r="Q44" s="11">
        <f>COUNTIF(Q11:Q35,5)</f>
        <v>2</v>
      </c>
      <c r="R44" s="5"/>
      <c r="S44" s="5"/>
      <c r="T44" s="11">
        <f>COUNTIF(T11:T35,5)</f>
        <v>5</v>
      </c>
      <c r="U44" s="5"/>
      <c r="V44" s="11"/>
    </row>
    <row r="45" spans="1:24" x14ac:dyDescent="0.3">
      <c r="A45" s="13">
        <v>6</v>
      </c>
      <c r="B45" s="5"/>
      <c r="C45" s="5"/>
      <c r="D45" s="5"/>
      <c r="E45" s="11">
        <f>COUNTIF(E11:E35,6)</f>
        <v>1</v>
      </c>
      <c r="F45" s="5">
        <f>COUNTIF(F11:F35,6)</f>
        <v>3</v>
      </c>
      <c r="G45" s="5"/>
      <c r="H45" s="11">
        <f>COUNTIF(H11:H35,6)</f>
        <v>5</v>
      </c>
      <c r="I45" s="5"/>
      <c r="J45" s="5"/>
      <c r="K45" s="5"/>
      <c r="L45" s="11">
        <f>COUNTIF(L11:L35,6)</f>
        <v>4</v>
      </c>
      <c r="M45" s="5"/>
      <c r="N45" s="5"/>
      <c r="O45" s="5"/>
      <c r="P45" s="5"/>
      <c r="Q45" s="11">
        <f>COUNTIF(Q11:Q35,6)</f>
        <v>2</v>
      </c>
      <c r="R45" s="5"/>
      <c r="S45" s="5"/>
      <c r="T45" s="11"/>
      <c r="U45" s="5"/>
      <c r="V45" s="11"/>
      <c r="W45" s="17"/>
      <c r="X45" s="18"/>
    </row>
    <row r="46" spans="1:24" x14ac:dyDescent="0.3">
      <c r="A46" s="13">
        <v>7</v>
      </c>
      <c r="B46" s="5"/>
      <c r="C46" s="5"/>
      <c r="D46" s="5"/>
      <c r="E46" s="11">
        <f>COUNTIF(E11:E35,7)</f>
        <v>2</v>
      </c>
      <c r="F46" s="5">
        <f>COUNTIF(F11:F35,7)</f>
        <v>2</v>
      </c>
      <c r="G46" s="5"/>
      <c r="H46" s="11">
        <f>COUNTIF(H11:H35,7)</f>
        <v>0</v>
      </c>
      <c r="I46" s="5"/>
      <c r="J46" s="5"/>
      <c r="K46" s="5"/>
      <c r="L46" s="11">
        <f>COUNTIF(L11:L35,7)</f>
        <v>3</v>
      </c>
      <c r="M46" s="5"/>
      <c r="N46" s="5"/>
      <c r="O46" s="5"/>
      <c r="P46" s="5"/>
      <c r="Q46" s="11">
        <f>COUNTIF(Q11:Q35,7)</f>
        <v>1</v>
      </c>
      <c r="R46" s="5"/>
      <c r="S46" s="5"/>
      <c r="T46" s="11"/>
      <c r="U46" s="5"/>
      <c r="V46" s="11"/>
      <c r="W46" s="17"/>
      <c r="X46" s="19"/>
    </row>
    <row r="47" spans="1:24" x14ac:dyDescent="0.3">
      <c r="A47" s="13">
        <v>8</v>
      </c>
      <c r="B47" s="5"/>
      <c r="C47" s="5"/>
      <c r="D47" s="5"/>
      <c r="E47" s="11">
        <f>COUNTIF(E11:E35,8)</f>
        <v>0</v>
      </c>
      <c r="F47" s="5">
        <f>COUNTIF(F11:F35,8)</f>
        <v>0</v>
      </c>
      <c r="G47" s="5"/>
      <c r="H47" s="11">
        <f>COUNTIF(H11:H35,8)</f>
        <v>3</v>
      </c>
      <c r="I47" s="5"/>
      <c r="J47" s="5"/>
      <c r="K47" s="5"/>
      <c r="L47" s="11">
        <f>COUNTIF(L11:L35,8)</f>
        <v>3</v>
      </c>
      <c r="M47" s="5"/>
      <c r="N47" s="5"/>
      <c r="O47" s="5"/>
      <c r="P47" s="5"/>
      <c r="Q47" s="11">
        <f>COUNTIF(Q11:Q35,8)</f>
        <v>1</v>
      </c>
      <c r="R47" s="5"/>
      <c r="S47" s="5"/>
      <c r="T47" s="11"/>
      <c r="U47" s="5"/>
      <c r="V47" s="11"/>
      <c r="W47" s="17"/>
      <c r="X47" s="19"/>
    </row>
    <row r="48" spans="1:24" x14ac:dyDescent="0.3">
      <c r="A48" s="13">
        <v>9</v>
      </c>
      <c r="B48" s="5"/>
      <c r="C48" s="5"/>
      <c r="D48" s="5"/>
      <c r="E48" s="11">
        <f>COUNTIF(E11:E35,9)</f>
        <v>5</v>
      </c>
      <c r="F48" s="5">
        <f>COUNTIF(F11:F35,9)</f>
        <v>3</v>
      </c>
      <c r="G48" s="5"/>
      <c r="H48" s="11">
        <f>COUNTIF(H11:H35,9)</f>
        <v>2</v>
      </c>
      <c r="I48" s="5"/>
      <c r="J48" s="5"/>
      <c r="K48" s="5"/>
      <c r="L48" s="11">
        <f>COUNTIF(L11:L35,9)</f>
        <v>0</v>
      </c>
      <c r="M48" s="5"/>
      <c r="N48" s="5"/>
      <c r="O48" s="5"/>
      <c r="P48" s="5"/>
      <c r="Q48" s="11">
        <f>COUNTIF(Q11:Q35,9)</f>
        <v>0</v>
      </c>
      <c r="R48" s="5"/>
      <c r="S48" s="5"/>
      <c r="T48" s="11"/>
      <c r="U48" s="5"/>
      <c r="V48" s="11"/>
    </row>
    <row r="49" spans="1:22" x14ac:dyDescent="0.3">
      <c r="A49" s="13">
        <v>10</v>
      </c>
      <c r="B49" s="5"/>
      <c r="C49" s="5"/>
      <c r="D49" s="5"/>
      <c r="E49" s="11"/>
      <c r="F49" s="5"/>
      <c r="G49" s="5"/>
      <c r="H49" s="11">
        <f>COUNTIF(H11:H35,10)</f>
        <v>0</v>
      </c>
      <c r="I49" s="5"/>
      <c r="J49" s="5"/>
      <c r="K49" s="5"/>
      <c r="L49" s="11">
        <f>COUNTIF(L11:L35,10)</f>
        <v>0</v>
      </c>
      <c r="M49" s="5"/>
      <c r="N49" s="5"/>
      <c r="O49" s="5"/>
      <c r="P49" s="5"/>
      <c r="Q49" s="11">
        <f>COUNTIF(Q11:Q35,10)</f>
        <v>2</v>
      </c>
      <c r="R49" s="5"/>
      <c r="S49" s="5"/>
      <c r="T49" s="11"/>
      <c r="U49" s="5"/>
      <c r="V49" s="11"/>
    </row>
    <row r="50" spans="1:22" x14ac:dyDescent="0.3">
      <c r="A50" s="13">
        <v>11</v>
      </c>
      <c r="B50" s="5"/>
      <c r="C50" s="5"/>
      <c r="D50" s="5"/>
      <c r="E50" s="11"/>
      <c r="F50" s="5"/>
      <c r="G50" s="5"/>
      <c r="H50" s="11">
        <f>COUNTIF(H11:H35,11)</f>
        <v>3</v>
      </c>
      <c r="I50" s="5"/>
      <c r="J50" s="5"/>
      <c r="K50" s="5"/>
      <c r="L50" s="11"/>
      <c r="M50" s="5"/>
      <c r="N50" s="5"/>
      <c r="O50" s="5"/>
      <c r="P50" s="5"/>
      <c r="Q50" s="11">
        <f>COUNTIF(Q11:Q35,11)</f>
        <v>0</v>
      </c>
      <c r="R50" s="5"/>
      <c r="S50" s="5"/>
      <c r="T50" s="11"/>
      <c r="U50" s="5"/>
      <c r="V50" s="11"/>
    </row>
    <row r="51" spans="1:22" x14ac:dyDescent="0.3">
      <c r="A51" s="13">
        <v>12</v>
      </c>
      <c r="B51" s="5"/>
      <c r="C51" s="5"/>
      <c r="D51" s="5"/>
      <c r="E51" s="11"/>
      <c r="F51" s="5"/>
      <c r="G51" s="5"/>
      <c r="H51" s="11"/>
      <c r="I51" s="5"/>
      <c r="J51" s="5"/>
      <c r="K51" s="5"/>
      <c r="L51" s="11"/>
      <c r="M51" s="5"/>
      <c r="N51" s="5"/>
      <c r="O51" s="5"/>
      <c r="P51" s="5"/>
      <c r="Q51" s="11">
        <f>COUNTIF(Q11:Q35,12)</f>
        <v>1</v>
      </c>
      <c r="R51" s="5"/>
      <c r="S51" s="5"/>
      <c r="T51" s="11"/>
      <c r="U51" s="5"/>
      <c r="V51" s="11"/>
    </row>
    <row r="52" spans="1:22" x14ac:dyDescent="0.3">
      <c r="A52" s="12" t="s">
        <v>45</v>
      </c>
      <c r="B52" s="6">
        <f>SUM(B39:B51)</f>
        <v>25</v>
      </c>
      <c r="C52" s="6">
        <f t="shared" ref="C52:V52" si="13">SUM(C39:C51)</f>
        <v>25</v>
      </c>
      <c r="D52" s="6">
        <f t="shared" si="13"/>
        <v>25</v>
      </c>
      <c r="E52" s="12">
        <f t="shared" si="13"/>
        <v>25</v>
      </c>
      <c r="F52" s="6">
        <f t="shared" si="13"/>
        <v>25</v>
      </c>
      <c r="G52" s="6">
        <f t="shared" si="13"/>
        <v>25</v>
      </c>
      <c r="H52" s="12">
        <f t="shared" si="13"/>
        <v>25</v>
      </c>
      <c r="I52" s="6">
        <f t="shared" si="13"/>
        <v>25</v>
      </c>
      <c r="J52" s="6">
        <f t="shared" si="13"/>
        <v>25</v>
      </c>
      <c r="K52" s="6">
        <f t="shared" si="13"/>
        <v>25</v>
      </c>
      <c r="L52" s="12">
        <f t="shared" si="13"/>
        <v>25</v>
      </c>
      <c r="M52" s="6">
        <f t="shared" si="13"/>
        <v>25</v>
      </c>
      <c r="N52" s="6">
        <f t="shared" si="13"/>
        <v>25</v>
      </c>
      <c r="O52" s="6">
        <f t="shared" si="13"/>
        <v>25</v>
      </c>
      <c r="P52" s="6">
        <f t="shared" si="13"/>
        <v>25</v>
      </c>
      <c r="Q52" s="12">
        <f t="shared" si="13"/>
        <v>25</v>
      </c>
      <c r="R52" s="6">
        <f t="shared" si="13"/>
        <v>25</v>
      </c>
      <c r="S52" s="6">
        <f t="shared" si="13"/>
        <v>25</v>
      </c>
      <c r="T52" s="12">
        <f t="shared" si="13"/>
        <v>25</v>
      </c>
      <c r="U52" s="6">
        <f t="shared" si="13"/>
        <v>25</v>
      </c>
      <c r="V52" s="12">
        <f t="shared" si="13"/>
        <v>25</v>
      </c>
    </row>
    <row r="53" spans="1:22" x14ac:dyDescent="0.3">
      <c r="A53" s="4"/>
      <c r="B53" s="4"/>
      <c r="C53" s="4"/>
    </row>
    <row r="54" spans="1:22" x14ac:dyDescent="0.3">
      <c r="A54" s="4"/>
      <c r="B54" s="4"/>
      <c r="C54" s="4"/>
    </row>
    <row r="57" spans="1:22" x14ac:dyDescent="0.3">
      <c r="A57" s="3"/>
      <c r="B57" s="3"/>
      <c r="C57" s="3"/>
      <c r="D57" s="3"/>
    </row>
    <row r="58" spans="1:22" x14ac:dyDescent="0.3">
      <c r="A58" s="3"/>
      <c r="B58" s="3"/>
      <c r="C58" s="3"/>
      <c r="D58" s="3"/>
    </row>
    <row r="59" spans="1:22" x14ac:dyDescent="0.3">
      <c r="A59" s="3"/>
      <c r="B59" s="3"/>
      <c r="C59" s="3"/>
      <c r="D59" s="3"/>
    </row>
    <row r="60" spans="1:22" x14ac:dyDescent="0.3">
      <c r="A60" s="3"/>
      <c r="B60" s="3"/>
      <c r="C60" s="3"/>
      <c r="D60" s="3"/>
    </row>
    <row r="61" spans="1:22" x14ac:dyDescent="0.3">
      <c r="A61" s="3"/>
      <c r="B61" s="3"/>
      <c r="C61" s="3"/>
      <c r="D61" s="3"/>
    </row>
    <row r="62" spans="1:22" x14ac:dyDescent="0.3">
      <c r="A62" s="3"/>
      <c r="B62" s="3"/>
      <c r="C62" s="3"/>
      <c r="D62" s="3"/>
    </row>
    <row r="63" spans="1:22" x14ac:dyDescent="0.3">
      <c r="A63" s="3"/>
      <c r="B63" s="3"/>
      <c r="C63" s="3"/>
      <c r="D63" s="3"/>
    </row>
    <row r="64" spans="1:22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</sheetData>
  <sheetProtection algorithmName="SHA-512" hashValue="J3zRbB5mU7ImDrYSwyZypVRZcPZMpp5j/qPpTF4cR11UpSpOKXcMtX0usiLooW6R3S361NkZxNZvl3RQtdPpIg==" saltValue="7PmTG7/hybTPOQ8AXLn+OQ==" spinCount="100000" sheet="1" objects="1" scenarios="1"/>
  <mergeCells count="57">
    <mergeCell ref="S9:S10"/>
    <mergeCell ref="T9:T10"/>
    <mergeCell ref="U9:U10"/>
    <mergeCell ref="V9:V10"/>
    <mergeCell ref="W9:W10"/>
    <mergeCell ref="R9:R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M6:M8"/>
    <mergeCell ref="N6:N8"/>
    <mergeCell ref="O6:O8"/>
    <mergeCell ref="A9:A10"/>
    <mergeCell ref="B9:B10"/>
    <mergeCell ref="C9:C10"/>
    <mergeCell ref="D9:D10"/>
    <mergeCell ref="E9:E10"/>
    <mergeCell ref="W4:W8"/>
    <mergeCell ref="X4:X10"/>
    <mergeCell ref="A6:A8"/>
    <mergeCell ref="B6:B8"/>
    <mergeCell ref="C6:C8"/>
    <mergeCell ref="D6:D8"/>
    <mergeCell ref="F6:F8"/>
    <mergeCell ref="G6:G8"/>
    <mergeCell ref="I6:I8"/>
    <mergeCell ref="J6:J8"/>
    <mergeCell ref="M4:P5"/>
    <mergeCell ref="Q4:Q8"/>
    <mergeCell ref="R4:S5"/>
    <mergeCell ref="T4:T8"/>
    <mergeCell ref="F9:F10"/>
    <mergeCell ref="K6:K8"/>
    <mergeCell ref="U4:U5"/>
    <mergeCell ref="V4:V8"/>
    <mergeCell ref="S6:S8"/>
    <mergeCell ref="U6:U8"/>
    <mergeCell ref="A1:X1"/>
    <mergeCell ref="G2:R2"/>
    <mergeCell ref="G3:R3"/>
    <mergeCell ref="A4:A5"/>
    <mergeCell ref="B4:D5"/>
    <mergeCell ref="E4:E8"/>
    <mergeCell ref="F4:G5"/>
    <mergeCell ref="H4:H8"/>
    <mergeCell ref="I4:K5"/>
    <mergeCell ref="L4:L8"/>
    <mergeCell ref="P6:P8"/>
    <mergeCell ref="R6:R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F22CD-3824-4355-B764-AB4536C6893C}">
  <dimension ref="A1:X65"/>
  <sheetViews>
    <sheetView zoomScale="40" zoomScaleNormal="40" workbookViewId="0">
      <selection activeCell="AC13" sqref="AC13"/>
    </sheetView>
  </sheetViews>
  <sheetFormatPr defaultColWidth="11.19921875" defaultRowHeight="15.6" x14ac:dyDescent="0.3"/>
  <cols>
    <col min="1" max="1" width="15.296875" customWidth="1"/>
    <col min="21" max="21" width="14.8984375" customWidth="1"/>
    <col min="24" max="24" width="13.5" customWidth="1"/>
  </cols>
  <sheetData>
    <row r="1" spans="1:24" ht="23.4" x14ac:dyDescent="0.45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3.4" x14ac:dyDescent="0.45">
      <c r="A2" s="2"/>
      <c r="B2" s="2"/>
      <c r="C2" s="2"/>
      <c r="D2" s="2"/>
      <c r="E2" s="2"/>
      <c r="F2" s="2"/>
      <c r="G2" s="44" t="s">
        <v>43</v>
      </c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"/>
      <c r="T2" s="2"/>
      <c r="U2" s="2"/>
      <c r="V2" s="2"/>
      <c r="W2" s="2"/>
      <c r="X2" s="2"/>
    </row>
    <row r="3" spans="1:24" ht="23.4" x14ac:dyDescent="0.45">
      <c r="G3" s="45" t="s">
        <v>48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24" ht="148.05000000000001" customHeight="1" x14ac:dyDescent="0.3">
      <c r="A4" s="30" t="s">
        <v>0</v>
      </c>
      <c r="B4" s="29" t="s">
        <v>1</v>
      </c>
      <c r="C4" s="29"/>
      <c r="D4" s="29"/>
      <c r="E4" s="30" t="s">
        <v>2</v>
      </c>
      <c r="F4" s="29" t="s">
        <v>3</v>
      </c>
      <c r="G4" s="29"/>
      <c r="H4" s="30" t="s">
        <v>2</v>
      </c>
      <c r="I4" s="29" t="s">
        <v>4</v>
      </c>
      <c r="J4" s="29"/>
      <c r="K4" s="29"/>
      <c r="L4" s="30" t="s">
        <v>2</v>
      </c>
      <c r="M4" s="29" t="s">
        <v>5</v>
      </c>
      <c r="N4" s="29"/>
      <c r="O4" s="29"/>
      <c r="P4" s="29"/>
      <c r="Q4" s="30" t="s">
        <v>2</v>
      </c>
      <c r="R4" s="29" t="s">
        <v>6</v>
      </c>
      <c r="S4" s="29"/>
      <c r="T4" s="30" t="s">
        <v>2</v>
      </c>
      <c r="U4" s="29" t="s">
        <v>7</v>
      </c>
      <c r="V4" s="30" t="s">
        <v>2</v>
      </c>
      <c r="W4" s="29" t="s">
        <v>8</v>
      </c>
      <c r="X4" s="35" t="s">
        <v>9</v>
      </c>
    </row>
    <row r="5" spans="1:24" x14ac:dyDescent="0.3">
      <c r="A5" s="30"/>
      <c r="B5" s="29"/>
      <c r="C5" s="29"/>
      <c r="D5" s="29"/>
      <c r="E5" s="30"/>
      <c r="F5" s="29"/>
      <c r="G5" s="29"/>
      <c r="H5" s="31"/>
      <c r="I5" s="29"/>
      <c r="J5" s="29"/>
      <c r="K5" s="29"/>
      <c r="L5" s="31"/>
      <c r="M5" s="29"/>
      <c r="N5" s="29"/>
      <c r="O5" s="29"/>
      <c r="P5" s="29"/>
      <c r="Q5" s="31"/>
      <c r="R5" s="29"/>
      <c r="S5" s="29"/>
      <c r="T5" s="31"/>
      <c r="U5" s="29"/>
      <c r="V5" s="31"/>
      <c r="W5" s="29"/>
      <c r="X5" s="36"/>
    </row>
    <row r="6" spans="1:24" x14ac:dyDescent="0.3">
      <c r="A6" s="30" t="s">
        <v>10</v>
      </c>
      <c r="B6" s="29">
        <v>2</v>
      </c>
      <c r="C6" s="29">
        <v>3</v>
      </c>
      <c r="D6" s="29">
        <v>4</v>
      </c>
      <c r="E6" s="30"/>
      <c r="F6" s="29">
        <v>5</v>
      </c>
      <c r="G6" s="29">
        <v>6</v>
      </c>
      <c r="H6" s="31"/>
      <c r="I6" s="29">
        <v>1</v>
      </c>
      <c r="J6" s="29">
        <v>7</v>
      </c>
      <c r="K6" s="29">
        <v>8</v>
      </c>
      <c r="L6" s="31"/>
      <c r="M6" s="29">
        <v>9</v>
      </c>
      <c r="N6" s="34">
        <v>10</v>
      </c>
      <c r="O6" s="34">
        <v>11</v>
      </c>
      <c r="P6" s="29">
        <v>12</v>
      </c>
      <c r="Q6" s="31"/>
      <c r="R6" s="34">
        <v>13</v>
      </c>
      <c r="S6" s="29">
        <v>14</v>
      </c>
      <c r="T6" s="31"/>
      <c r="U6" s="29">
        <v>15</v>
      </c>
      <c r="V6" s="31"/>
      <c r="W6" s="29"/>
      <c r="X6" s="36"/>
    </row>
    <row r="7" spans="1:24" x14ac:dyDescent="0.3">
      <c r="A7" s="30"/>
      <c r="B7" s="29"/>
      <c r="C7" s="29"/>
      <c r="D7" s="29"/>
      <c r="E7" s="30"/>
      <c r="F7" s="29"/>
      <c r="G7" s="29"/>
      <c r="H7" s="31"/>
      <c r="I7" s="29"/>
      <c r="J7" s="29"/>
      <c r="K7" s="29"/>
      <c r="L7" s="31"/>
      <c r="M7" s="29"/>
      <c r="N7" s="34"/>
      <c r="O7" s="34"/>
      <c r="P7" s="29"/>
      <c r="Q7" s="31"/>
      <c r="R7" s="34"/>
      <c r="S7" s="29"/>
      <c r="T7" s="31"/>
      <c r="U7" s="29"/>
      <c r="V7" s="31"/>
      <c r="W7" s="29"/>
      <c r="X7" s="36"/>
    </row>
    <row r="8" spans="1:24" x14ac:dyDescent="0.3">
      <c r="A8" s="30"/>
      <c r="B8" s="29"/>
      <c r="C8" s="29"/>
      <c r="D8" s="29"/>
      <c r="E8" s="30"/>
      <c r="F8" s="29"/>
      <c r="G8" s="29"/>
      <c r="H8" s="31"/>
      <c r="I8" s="29"/>
      <c r="J8" s="29"/>
      <c r="K8" s="29"/>
      <c r="L8" s="31"/>
      <c r="M8" s="29"/>
      <c r="N8" s="34"/>
      <c r="O8" s="34"/>
      <c r="P8" s="29"/>
      <c r="Q8" s="31"/>
      <c r="R8" s="34"/>
      <c r="S8" s="29"/>
      <c r="T8" s="31"/>
      <c r="U8" s="29"/>
      <c r="V8" s="31"/>
      <c r="W8" s="29"/>
      <c r="X8" s="36"/>
    </row>
    <row r="9" spans="1:24" s="21" customFormat="1" x14ac:dyDescent="0.3">
      <c r="A9" s="32" t="s">
        <v>11</v>
      </c>
      <c r="B9" s="32">
        <v>3</v>
      </c>
      <c r="C9" s="32">
        <v>3</v>
      </c>
      <c r="D9" s="32">
        <v>3</v>
      </c>
      <c r="E9" s="32">
        <v>9</v>
      </c>
      <c r="F9" s="32">
        <v>9</v>
      </c>
      <c r="G9" s="32">
        <v>2</v>
      </c>
      <c r="H9" s="32">
        <v>11</v>
      </c>
      <c r="I9" s="32">
        <v>4</v>
      </c>
      <c r="J9" s="32">
        <v>3</v>
      </c>
      <c r="K9" s="32">
        <v>1</v>
      </c>
      <c r="L9" s="32">
        <v>8</v>
      </c>
      <c r="M9" s="32">
        <v>3</v>
      </c>
      <c r="N9" s="32">
        <v>3</v>
      </c>
      <c r="O9" s="32">
        <v>3</v>
      </c>
      <c r="P9" s="32">
        <v>3</v>
      </c>
      <c r="Q9" s="32">
        <v>12</v>
      </c>
      <c r="R9" s="32">
        <v>2</v>
      </c>
      <c r="S9" s="32">
        <v>3</v>
      </c>
      <c r="T9" s="32">
        <v>5</v>
      </c>
      <c r="U9" s="32">
        <v>1</v>
      </c>
      <c r="V9" s="32">
        <v>1</v>
      </c>
      <c r="W9" s="41">
        <v>46</v>
      </c>
      <c r="X9" s="36"/>
    </row>
    <row r="10" spans="1:24" s="21" customFormat="1" x14ac:dyDescent="0.3">
      <c r="A10" s="32"/>
      <c r="B10" s="32"/>
      <c r="C10" s="32"/>
      <c r="D10" s="32"/>
      <c r="E10" s="32"/>
      <c r="F10" s="32"/>
      <c r="G10" s="32"/>
      <c r="H10" s="33"/>
      <c r="I10" s="32"/>
      <c r="J10" s="32"/>
      <c r="K10" s="32"/>
      <c r="L10" s="33"/>
      <c r="M10" s="32"/>
      <c r="N10" s="32"/>
      <c r="O10" s="32"/>
      <c r="P10" s="32"/>
      <c r="Q10" s="33"/>
      <c r="R10" s="32"/>
      <c r="S10" s="32"/>
      <c r="T10" s="33"/>
      <c r="U10" s="32"/>
      <c r="V10" s="33"/>
      <c r="W10" s="41"/>
      <c r="X10" s="37"/>
    </row>
    <row r="11" spans="1:24" x14ac:dyDescent="0.3">
      <c r="A11" s="16" t="s">
        <v>12</v>
      </c>
      <c r="B11" s="15">
        <v>3</v>
      </c>
      <c r="C11" s="15">
        <v>1</v>
      </c>
      <c r="D11" s="15">
        <v>3</v>
      </c>
      <c r="E11" s="16">
        <f>B11+C11+D11</f>
        <v>7</v>
      </c>
      <c r="F11" s="15">
        <v>4</v>
      </c>
      <c r="G11" s="15">
        <v>2</v>
      </c>
      <c r="H11" s="16">
        <f>F11+G11</f>
        <v>6</v>
      </c>
      <c r="I11" s="15">
        <v>4</v>
      </c>
      <c r="J11" s="15">
        <v>1</v>
      </c>
      <c r="K11" s="15">
        <v>1</v>
      </c>
      <c r="L11" s="16">
        <f>I11+J11+K11</f>
        <v>6</v>
      </c>
      <c r="M11" s="15">
        <v>3</v>
      </c>
      <c r="N11" s="15">
        <v>1</v>
      </c>
      <c r="O11" s="15">
        <v>1</v>
      </c>
      <c r="P11" s="15">
        <v>1</v>
      </c>
      <c r="Q11" s="16">
        <f>M11+N11+O11+P11</f>
        <v>6</v>
      </c>
      <c r="R11" s="15">
        <v>0</v>
      </c>
      <c r="S11" s="15">
        <v>0</v>
      </c>
      <c r="T11" s="16">
        <f>R11+S11</f>
        <v>0</v>
      </c>
      <c r="U11" s="15">
        <v>1</v>
      </c>
      <c r="V11" s="16">
        <f>U11</f>
        <v>1</v>
      </c>
      <c r="W11" s="20">
        <f>E11+H11+L11+Q11+T11+V11</f>
        <v>26</v>
      </c>
      <c r="X11" s="16" t="s">
        <v>13</v>
      </c>
    </row>
    <row r="12" spans="1:24" x14ac:dyDescent="0.3">
      <c r="A12" s="16" t="s">
        <v>14</v>
      </c>
      <c r="B12" s="15">
        <v>1</v>
      </c>
      <c r="C12" s="15">
        <v>1</v>
      </c>
      <c r="D12" s="15">
        <v>3</v>
      </c>
      <c r="E12" s="16">
        <f t="shared" ref="E12:E33" si="0">B12+C12+D12</f>
        <v>5</v>
      </c>
      <c r="F12" s="15">
        <v>6</v>
      </c>
      <c r="G12" s="15">
        <v>2</v>
      </c>
      <c r="H12" s="16">
        <f t="shared" ref="H12:H33" si="1">F12+G12</f>
        <v>8</v>
      </c>
      <c r="I12" s="15">
        <v>4</v>
      </c>
      <c r="J12" s="15">
        <v>3</v>
      </c>
      <c r="K12" s="15">
        <v>1</v>
      </c>
      <c r="L12" s="16">
        <f t="shared" ref="L12:L33" si="2">I12+J12+K12</f>
        <v>8</v>
      </c>
      <c r="M12" s="15">
        <v>1</v>
      </c>
      <c r="N12" s="15">
        <v>1</v>
      </c>
      <c r="O12" s="15">
        <v>1</v>
      </c>
      <c r="P12" s="15">
        <v>1</v>
      </c>
      <c r="Q12" s="16">
        <f t="shared" ref="Q12:Q33" si="3">M12+N12+O12+P12</f>
        <v>4</v>
      </c>
      <c r="R12" s="15">
        <v>0</v>
      </c>
      <c r="S12" s="15">
        <v>3</v>
      </c>
      <c r="T12" s="16">
        <f t="shared" ref="T12:T33" si="4">R12+S12</f>
        <v>3</v>
      </c>
      <c r="U12" s="15">
        <v>1</v>
      </c>
      <c r="V12" s="16">
        <f t="shared" ref="V12:V33" si="5">U12</f>
        <v>1</v>
      </c>
      <c r="W12" s="20">
        <f t="shared" ref="W12:W33" si="6">E12+H12+L12+Q12+T12+V12</f>
        <v>29</v>
      </c>
      <c r="X12" s="16" t="s">
        <v>13</v>
      </c>
    </row>
    <row r="13" spans="1:24" x14ac:dyDescent="0.3">
      <c r="A13" s="16" t="s">
        <v>15</v>
      </c>
      <c r="B13" s="15">
        <v>3</v>
      </c>
      <c r="C13" s="15">
        <v>3</v>
      </c>
      <c r="D13" s="15">
        <v>3</v>
      </c>
      <c r="E13" s="16">
        <f t="shared" si="0"/>
        <v>9</v>
      </c>
      <c r="F13" s="15">
        <v>3</v>
      </c>
      <c r="G13" s="15">
        <v>2</v>
      </c>
      <c r="H13" s="16">
        <f t="shared" si="1"/>
        <v>5</v>
      </c>
      <c r="I13" s="15">
        <v>4</v>
      </c>
      <c r="J13" s="15">
        <v>3</v>
      </c>
      <c r="K13" s="15">
        <v>1</v>
      </c>
      <c r="L13" s="16">
        <f t="shared" si="2"/>
        <v>8</v>
      </c>
      <c r="M13" s="15">
        <v>3</v>
      </c>
      <c r="N13" s="15">
        <v>3</v>
      </c>
      <c r="O13" s="15">
        <v>3</v>
      </c>
      <c r="P13" s="15">
        <v>3</v>
      </c>
      <c r="Q13" s="16">
        <f t="shared" si="3"/>
        <v>12</v>
      </c>
      <c r="R13" s="15">
        <v>0</v>
      </c>
      <c r="S13" s="15">
        <v>3</v>
      </c>
      <c r="T13" s="16">
        <f t="shared" si="4"/>
        <v>3</v>
      </c>
      <c r="U13" s="15">
        <v>1</v>
      </c>
      <c r="V13" s="16">
        <f t="shared" si="5"/>
        <v>1</v>
      </c>
      <c r="W13" s="20">
        <f t="shared" si="6"/>
        <v>38</v>
      </c>
      <c r="X13" s="16" t="s">
        <v>22</v>
      </c>
    </row>
    <row r="14" spans="1:24" x14ac:dyDescent="0.3">
      <c r="A14" s="16" t="s">
        <v>17</v>
      </c>
      <c r="B14" s="15">
        <v>3</v>
      </c>
      <c r="C14" s="15">
        <v>3</v>
      </c>
      <c r="D14" s="15">
        <v>3</v>
      </c>
      <c r="E14" s="16">
        <f t="shared" si="0"/>
        <v>9</v>
      </c>
      <c r="F14" s="15">
        <v>9</v>
      </c>
      <c r="G14" s="15">
        <v>2</v>
      </c>
      <c r="H14" s="16">
        <f t="shared" si="1"/>
        <v>11</v>
      </c>
      <c r="I14" s="15">
        <v>4</v>
      </c>
      <c r="J14" s="15">
        <v>0</v>
      </c>
      <c r="K14" s="15">
        <v>1</v>
      </c>
      <c r="L14" s="16">
        <f t="shared" si="2"/>
        <v>5</v>
      </c>
      <c r="M14" s="15">
        <v>3</v>
      </c>
      <c r="N14" s="15">
        <v>3</v>
      </c>
      <c r="O14" s="15">
        <v>3</v>
      </c>
      <c r="P14" s="15">
        <v>3</v>
      </c>
      <c r="Q14" s="16">
        <f t="shared" si="3"/>
        <v>12</v>
      </c>
      <c r="R14" s="15">
        <v>2</v>
      </c>
      <c r="S14" s="15">
        <v>0</v>
      </c>
      <c r="T14" s="16">
        <f t="shared" si="4"/>
        <v>2</v>
      </c>
      <c r="U14" s="15">
        <v>1</v>
      </c>
      <c r="V14" s="16">
        <f t="shared" si="5"/>
        <v>1</v>
      </c>
      <c r="W14" s="20">
        <f t="shared" si="6"/>
        <v>40</v>
      </c>
      <c r="X14" s="16" t="s">
        <v>22</v>
      </c>
    </row>
    <row r="15" spans="1:24" x14ac:dyDescent="0.3">
      <c r="A15" s="16" t="s">
        <v>18</v>
      </c>
      <c r="B15" s="15">
        <v>1</v>
      </c>
      <c r="C15" s="15">
        <v>1</v>
      </c>
      <c r="D15" s="15">
        <v>1</v>
      </c>
      <c r="E15" s="16">
        <f t="shared" si="0"/>
        <v>3</v>
      </c>
      <c r="F15" s="15">
        <v>3</v>
      </c>
      <c r="G15" s="15">
        <v>2</v>
      </c>
      <c r="H15" s="16">
        <f t="shared" si="1"/>
        <v>5</v>
      </c>
      <c r="I15" s="15">
        <v>1</v>
      </c>
      <c r="J15" s="15">
        <v>1</v>
      </c>
      <c r="K15" s="15">
        <v>1</v>
      </c>
      <c r="L15" s="16">
        <f t="shared" si="2"/>
        <v>3</v>
      </c>
      <c r="M15" s="15">
        <v>1</v>
      </c>
      <c r="N15" s="15">
        <v>1</v>
      </c>
      <c r="O15" s="15">
        <v>1</v>
      </c>
      <c r="P15" s="15">
        <v>1</v>
      </c>
      <c r="Q15" s="16">
        <f t="shared" si="3"/>
        <v>4</v>
      </c>
      <c r="R15" s="15">
        <v>2</v>
      </c>
      <c r="S15" s="15">
        <v>1</v>
      </c>
      <c r="T15" s="16">
        <f t="shared" si="4"/>
        <v>3</v>
      </c>
      <c r="U15" s="15">
        <v>1</v>
      </c>
      <c r="V15" s="16">
        <f t="shared" si="5"/>
        <v>1</v>
      </c>
      <c r="W15" s="20">
        <f t="shared" si="6"/>
        <v>19</v>
      </c>
      <c r="X15" s="16" t="s">
        <v>13</v>
      </c>
    </row>
    <row r="16" spans="1:24" x14ac:dyDescent="0.3">
      <c r="A16" s="16" t="s">
        <v>19</v>
      </c>
      <c r="B16" s="15">
        <v>3</v>
      </c>
      <c r="C16" s="15">
        <v>3</v>
      </c>
      <c r="D16" s="15">
        <v>1</v>
      </c>
      <c r="E16" s="16">
        <f t="shared" si="0"/>
        <v>7</v>
      </c>
      <c r="F16" s="15">
        <v>4</v>
      </c>
      <c r="G16" s="15">
        <v>2</v>
      </c>
      <c r="H16" s="16">
        <f t="shared" si="1"/>
        <v>6</v>
      </c>
      <c r="I16" s="15">
        <v>3</v>
      </c>
      <c r="J16" s="15">
        <v>2</v>
      </c>
      <c r="K16" s="15">
        <v>1</v>
      </c>
      <c r="L16" s="16">
        <f t="shared" si="2"/>
        <v>6</v>
      </c>
      <c r="M16" s="15">
        <v>3</v>
      </c>
      <c r="N16" s="15">
        <v>3</v>
      </c>
      <c r="O16" s="15">
        <v>3</v>
      </c>
      <c r="P16" s="15">
        <v>1</v>
      </c>
      <c r="Q16" s="16">
        <f t="shared" si="3"/>
        <v>10</v>
      </c>
      <c r="R16" s="15">
        <v>0</v>
      </c>
      <c r="S16" s="15">
        <v>1</v>
      </c>
      <c r="T16" s="16">
        <f t="shared" si="4"/>
        <v>1</v>
      </c>
      <c r="U16" s="15">
        <v>1</v>
      </c>
      <c r="V16" s="16">
        <f t="shared" si="5"/>
        <v>1</v>
      </c>
      <c r="W16" s="20">
        <f t="shared" si="6"/>
        <v>31</v>
      </c>
      <c r="X16" s="16" t="s">
        <v>13</v>
      </c>
    </row>
    <row r="17" spans="1:24" x14ac:dyDescent="0.3">
      <c r="A17" s="16" t="s">
        <v>20</v>
      </c>
      <c r="B17" s="15">
        <v>1</v>
      </c>
      <c r="C17" s="15">
        <v>3</v>
      </c>
      <c r="D17" s="15">
        <v>3</v>
      </c>
      <c r="E17" s="16">
        <f t="shared" si="0"/>
        <v>7</v>
      </c>
      <c r="F17" s="15">
        <v>3</v>
      </c>
      <c r="G17" s="15">
        <v>0</v>
      </c>
      <c r="H17" s="16">
        <f t="shared" si="1"/>
        <v>3</v>
      </c>
      <c r="I17" s="15">
        <v>1</v>
      </c>
      <c r="J17" s="15">
        <v>2</v>
      </c>
      <c r="K17" s="15">
        <v>1</v>
      </c>
      <c r="L17" s="16">
        <f t="shared" si="2"/>
        <v>4</v>
      </c>
      <c r="M17" s="15">
        <v>3</v>
      </c>
      <c r="N17" s="15">
        <v>3</v>
      </c>
      <c r="O17" s="15">
        <v>3</v>
      </c>
      <c r="P17" s="15">
        <v>3</v>
      </c>
      <c r="Q17" s="16">
        <f t="shared" si="3"/>
        <v>12</v>
      </c>
      <c r="R17" s="15">
        <v>2</v>
      </c>
      <c r="S17" s="15">
        <v>1</v>
      </c>
      <c r="T17" s="16">
        <f t="shared" si="4"/>
        <v>3</v>
      </c>
      <c r="U17" s="15">
        <v>0</v>
      </c>
      <c r="V17" s="16">
        <f t="shared" si="5"/>
        <v>0</v>
      </c>
      <c r="W17" s="20">
        <f t="shared" si="6"/>
        <v>29</v>
      </c>
      <c r="X17" s="16" t="s">
        <v>13</v>
      </c>
    </row>
    <row r="18" spans="1:24" x14ac:dyDescent="0.3">
      <c r="A18" s="16" t="s">
        <v>21</v>
      </c>
      <c r="B18" s="15">
        <v>1</v>
      </c>
      <c r="C18" s="15">
        <v>3</v>
      </c>
      <c r="D18" s="15">
        <v>1</v>
      </c>
      <c r="E18" s="16">
        <f t="shared" si="0"/>
        <v>5</v>
      </c>
      <c r="F18" s="15">
        <v>3</v>
      </c>
      <c r="G18" s="15">
        <v>2</v>
      </c>
      <c r="H18" s="16">
        <f t="shared" si="1"/>
        <v>5</v>
      </c>
      <c r="I18" s="15">
        <v>1</v>
      </c>
      <c r="J18" s="15">
        <v>1</v>
      </c>
      <c r="K18" s="15">
        <v>0</v>
      </c>
      <c r="L18" s="16">
        <f t="shared" si="2"/>
        <v>2</v>
      </c>
      <c r="M18" s="15">
        <v>1</v>
      </c>
      <c r="N18" s="15">
        <v>0</v>
      </c>
      <c r="O18" s="15">
        <v>0</v>
      </c>
      <c r="P18" s="15">
        <v>0</v>
      </c>
      <c r="Q18" s="16">
        <f t="shared" si="3"/>
        <v>1</v>
      </c>
      <c r="R18" s="15">
        <v>0</v>
      </c>
      <c r="S18" s="15">
        <v>0</v>
      </c>
      <c r="T18" s="16">
        <f t="shared" si="4"/>
        <v>0</v>
      </c>
      <c r="U18" s="15">
        <v>0</v>
      </c>
      <c r="V18" s="16">
        <f t="shared" si="5"/>
        <v>0</v>
      </c>
      <c r="W18" s="20">
        <f t="shared" si="6"/>
        <v>13</v>
      </c>
      <c r="X18" s="16" t="s">
        <v>16</v>
      </c>
    </row>
    <row r="19" spans="1:24" x14ac:dyDescent="0.3">
      <c r="A19" s="16" t="s">
        <v>23</v>
      </c>
      <c r="B19" s="15">
        <v>3</v>
      </c>
      <c r="C19" s="15">
        <v>1</v>
      </c>
      <c r="D19" s="15">
        <v>1</v>
      </c>
      <c r="E19" s="16">
        <f t="shared" si="0"/>
        <v>5</v>
      </c>
      <c r="F19" s="15">
        <v>3</v>
      </c>
      <c r="G19" s="15">
        <v>0</v>
      </c>
      <c r="H19" s="16">
        <f t="shared" si="1"/>
        <v>3</v>
      </c>
      <c r="I19" s="15">
        <v>1</v>
      </c>
      <c r="J19" s="15">
        <v>1</v>
      </c>
      <c r="K19" s="15">
        <v>1</v>
      </c>
      <c r="L19" s="16">
        <f t="shared" si="2"/>
        <v>3</v>
      </c>
      <c r="M19" s="15">
        <v>1</v>
      </c>
      <c r="N19" s="15">
        <v>1</v>
      </c>
      <c r="O19" s="15">
        <v>1</v>
      </c>
      <c r="P19" s="15">
        <v>1</v>
      </c>
      <c r="Q19" s="16">
        <f t="shared" si="3"/>
        <v>4</v>
      </c>
      <c r="R19" s="15">
        <v>2</v>
      </c>
      <c r="S19" s="15">
        <v>0</v>
      </c>
      <c r="T19" s="16">
        <f t="shared" si="4"/>
        <v>2</v>
      </c>
      <c r="U19" s="15">
        <v>1</v>
      </c>
      <c r="V19" s="16">
        <f t="shared" si="5"/>
        <v>1</v>
      </c>
      <c r="W19" s="20">
        <f t="shared" si="6"/>
        <v>18</v>
      </c>
      <c r="X19" s="16" t="s">
        <v>13</v>
      </c>
    </row>
    <row r="20" spans="1:24" x14ac:dyDescent="0.3">
      <c r="A20" s="16" t="s">
        <v>24</v>
      </c>
      <c r="B20" s="15">
        <v>1</v>
      </c>
      <c r="C20" s="15">
        <v>1</v>
      </c>
      <c r="D20" s="15">
        <v>1</v>
      </c>
      <c r="E20" s="16">
        <f t="shared" si="0"/>
        <v>3</v>
      </c>
      <c r="F20" s="15">
        <v>2</v>
      </c>
      <c r="G20" s="15">
        <v>2</v>
      </c>
      <c r="H20" s="16">
        <f t="shared" si="1"/>
        <v>4</v>
      </c>
      <c r="I20" s="15">
        <v>1</v>
      </c>
      <c r="J20" s="15">
        <v>1</v>
      </c>
      <c r="K20" s="15">
        <v>1</v>
      </c>
      <c r="L20" s="16">
        <f t="shared" si="2"/>
        <v>3</v>
      </c>
      <c r="M20" s="15">
        <v>0</v>
      </c>
      <c r="N20" s="15">
        <v>0</v>
      </c>
      <c r="O20" s="15">
        <v>1</v>
      </c>
      <c r="P20" s="15">
        <v>0</v>
      </c>
      <c r="Q20" s="16">
        <f t="shared" si="3"/>
        <v>1</v>
      </c>
      <c r="R20" s="15">
        <v>0</v>
      </c>
      <c r="S20" s="15">
        <v>0</v>
      </c>
      <c r="T20" s="16">
        <f t="shared" si="4"/>
        <v>0</v>
      </c>
      <c r="U20" s="15">
        <v>0</v>
      </c>
      <c r="V20" s="16">
        <f t="shared" si="5"/>
        <v>0</v>
      </c>
      <c r="W20" s="20">
        <f t="shared" si="6"/>
        <v>11</v>
      </c>
      <c r="X20" s="16" t="s">
        <v>16</v>
      </c>
    </row>
    <row r="21" spans="1:24" x14ac:dyDescent="0.3">
      <c r="A21" s="16" t="s">
        <v>25</v>
      </c>
      <c r="B21" s="15">
        <v>1</v>
      </c>
      <c r="C21" s="15">
        <v>1</v>
      </c>
      <c r="D21" s="15">
        <v>1</v>
      </c>
      <c r="E21" s="16">
        <f t="shared" si="0"/>
        <v>3</v>
      </c>
      <c r="F21" s="15">
        <v>1</v>
      </c>
      <c r="G21" s="15">
        <v>0</v>
      </c>
      <c r="H21" s="16">
        <f t="shared" si="1"/>
        <v>1</v>
      </c>
      <c r="I21" s="15">
        <v>0</v>
      </c>
      <c r="J21" s="15">
        <v>1</v>
      </c>
      <c r="K21" s="15">
        <v>1</v>
      </c>
      <c r="L21" s="16">
        <f t="shared" si="2"/>
        <v>2</v>
      </c>
      <c r="M21" s="15">
        <v>1</v>
      </c>
      <c r="N21" s="15">
        <v>1</v>
      </c>
      <c r="O21" s="15">
        <v>0</v>
      </c>
      <c r="P21" s="15">
        <v>1</v>
      </c>
      <c r="Q21" s="16">
        <f t="shared" si="3"/>
        <v>3</v>
      </c>
      <c r="R21" s="15">
        <v>0</v>
      </c>
      <c r="S21" s="15">
        <v>0</v>
      </c>
      <c r="T21" s="16">
        <f t="shared" si="4"/>
        <v>0</v>
      </c>
      <c r="U21" s="15">
        <v>0</v>
      </c>
      <c r="V21" s="16">
        <f t="shared" si="5"/>
        <v>0</v>
      </c>
      <c r="W21" s="20">
        <f t="shared" si="6"/>
        <v>9</v>
      </c>
      <c r="X21" s="16" t="s">
        <v>16</v>
      </c>
    </row>
    <row r="22" spans="1:24" x14ac:dyDescent="0.3">
      <c r="A22" s="16" t="s">
        <v>26</v>
      </c>
      <c r="B22" s="15">
        <v>1</v>
      </c>
      <c r="C22" s="15">
        <v>1</v>
      </c>
      <c r="D22" s="15">
        <v>1</v>
      </c>
      <c r="E22" s="16">
        <f t="shared" si="0"/>
        <v>3</v>
      </c>
      <c r="F22" s="15">
        <v>1</v>
      </c>
      <c r="G22" s="15">
        <v>0</v>
      </c>
      <c r="H22" s="16">
        <f t="shared" si="1"/>
        <v>1</v>
      </c>
      <c r="I22" s="15">
        <v>0</v>
      </c>
      <c r="J22" s="15">
        <v>1</v>
      </c>
      <c r="K22" s="15">
        <v>1</v>
      </c>
      <c r="L22" s="16">
        <f t="shared" si="2"/>
        <v>2</v>
      </c>
      <c r="M22" s="15">
        <v>1</v>
      </c>
      <c r="N22" s="15">
        <v>0</v>
      </c>
      <c r="O22" s="15">
        <v>0</v>
      </c>
      <c r="P22" s="15">
        <v>0</v>
      </c>
      <c r="Q22" s="16">
        <f t="shared" si="3"/>
        <v>1</v>
      </c>
      <c r="R22" s="15">
        <v>0</v>
      </c>
      <c r="S22" s="15">
        <v>0</v>
      </c>
      <c r="T22" s="16">
        <f t="shared" si="4"/>
        <v>0</v>
      </c>
      <c r="U22" s="15">
        <v>0</v>
      </c>
      <c r="V22" s="16">
        <f t="shared" si="5"/>
        <v>0</v>
      </c>
      <c r="W22" s="20">
        <f t="shared" si="6"/>
        <v>7</v>
      </c>
      <c r="X22" s="16" t="s">
        <v>16</v>
      </c>
    </row>
    <row r="23" spans="1:24" x14ac:dyDescent="0.3">
      <c r="A23" s="16" t="s">
        <v>27</v>
      </c>
      <c r="B23" s="15">
        <v>1</v>
      </c>
      <c r="C23" s="15">
        <v>3</v>
      </c>
      <c r="D23" s="15">
        <v>1</v>
      </c>
      <c r="E23" s="16">
        <f t="shared" si="0"/>
        <v>5</v>
      </c>
      <c r="F23" s="15">
        <v>1</v>
      </c>
      <c r="G23" s="15">
        <v>0</v>
      </c>
      <c r="H23" s="16">
        <f t="shared" si="1"/>
        <v>1</v>
      </c>
      <c r="I23" s="15">
        <v>1</v>
      </c>
      <c r="J23" s="15">
        <v>1</v>
      </c>
      <c r="K23" s="15">
        <v>1</v>
      </c>
      <c r="L23" s="16">
        <f t="shared" si="2"/>
        <v>3</v>
      </c>
      <c r="M23" s="15">
        <v>1</v>
      </c>
      <c r="N23" s="15">
        <v>1</v>
      </c>
      <c r="O23" s="15">
        <v>1</v>
      </c>
      <c r="P23" s="15">
        <v>1</v>
      </c>
      <c r="Q23" s="16">
        <f t="shared" si="3"/>
        <v>4</v>
      </c>
      <c r="R23" s="15">
        <v>0</v>
      </c>
      <c r="S23" s="15">
        <v>0</v>
      </c>
      <c r="T23" s="16">
        <f t="shared" si="4"/>
        <v>0</v>
      </c>
      <c r="U23" s="15">
        <v>0</v>
      </c>
      <c r="V23" s="16">
        <f t="shared" si="5"/>
        <v>0</v>
      </c>
      <c r="W23" s="20">
        <f t="shared" si="6"/>
        <v>13</v>
      </c>
      <c r="X23" s="16" t="s">
        <v>16</v>
      </c>
    </row>
    <row r="24" spans="1:24" x14ac:dyDescent="0.3">
      <c r="A24" s="16" t="s">
        <v>28</v>
      </c>
      <c r="B24" s="15">
        <v>3</v>
      </c>
      <c r="C24" s="15">
        <v>1</v>
      </c>
      <c r="D24" s="15">
        <v>1</v>
      </c>
      <c r="E24" s="16">
        <f t="shared" si="0"/>
        <v>5</v>
      </c>
      <c r="F24" s="15">
        <v>1</v>
      </c>
      <c r="G24" s="15">
        <v>2</v>
      </c>
      <c r="H24" s="16">
        <f t="shared" si="1"/>
        <v>3</v>
      </c>
      <c r="I24" s="15">
        <v>1</v>
      </c>
      <c r="J24" s="15">
        <v>1</v>
      </c>
      <c r="K24" s="15">
        <v>1</v>
      </c>
      <c r="L24" s="16">
        <f t="shared" si="2"/>
        <v>3</v>
      </c>
      <c r="M24" s="15">
        <v>1</v>
      </c>
      <c r="N24" s="15">
        <v>0</v>
      </c>
      <c r="O24" s="15">
        <v>0</v>
      </c>
      <c r="P24" s="15">
        <v>1</v>
      </c>
      <c r="Q24" s="16">
        <f t="shared" si="3"/>
        <v>2</v>
      </c>
      <c r="R24" s="15">
        <v>0</v>
      </c>
      <c r="S24" s="15">
        <v>0</v>
      </c>
      <c r="T24" s="16">
        <f t="shared" si="4"/>
        <v>0</v>
      </c>
      <c r="U24" s="15">
        <v>1</v>
      </c>
      <c r="V24" s="16">
        <f t="shared" si="5"/>
        <v>1</v>
      </c>
      <c r="W24" s="20">
        <f t="shared" si="6"/>
        <v>14</v>
      </c>
      <c r="X24" s="16" t="s">
        <v>16</v>
      </c>
    </row>
    <row r="25" spans="1:24" x14ac:dyDescent="0.3">
      <c r="A25" s="16" t="s">
        <v>29</v>
      </c>
      <c r="B25" s="15">
        <v>3</v>
      </c>
      <c r="C25" s="15">
        <v>3</v>
      </c>
      <c r="D25" s="15">
        <v>3</v>
      </c>
      <c r="E25" s="16">
        <f t="shared" si="0"/>
        <v>9</v>
      </c>
      <c r="F25" s="15">
        <v>4</v>
      </c>
      <c r="G25" s="15">
        <v>2</v>
      </c>
      <c r="H25" s="16">
        <f t="shared" si="1"/>
        <v>6</v>
      </c>
      <c r="I25" s="15">
        <v>4</v>
      </c>
      <c r="J25" s="15">
        <v>3</v>
      </c>
      <c r="K25" s="15">
        <v>1</v>
      </c>
      <c r="L25" s="16">
        <f t="shared" si="2"/>
        <v>8</v>
      </c>
      <c r="M25" s="15">
        <v>3</v>
      </c>
      <c r="N25" s="15">
        <v>3</v>
      </c>
      <c r="O25" s="15">
        <v>3</v>
      </c>
      <c r="P25" s="15">
        <v>3</v>
      </c>
      <c r="Q25" s="16">
        <f t="shared" si="3"/>
        <v>12</v>
      </c>
      <c r="R25" s="15">
        <v>2</v>
      </c>
      <c r="S25" s="15">
        <v>1</v>
      </c>
      <c r="T25" s="16">
        <f t="shared" si="4"/>
        <v>3</v>
      </c>
      <c r="U25" s="15">
        <v>1</v>
      </c>
      <c r="V25" s="16">
        <f t="shared" si="5"/>
        <v>1</v>
      </c>
      <c r="W25" s="20">
        <f t="shared" si="6"/>
        <v>39</v>
      </c>
      <c r="X25" s="16" t="s">
        <v>22</v>
      </c>
    </row>
    <row r="26" spans="1:24" x14ac:dyDescent="0.3">
      <c r="A26" s="16" t="s">
        <v>30</v>
      </c>
      <c r="B26" s="15">
        <v>3</v>
      </c>
      <c r="C26" s="15">
        <v>3</v>
      </c>
      <c r="D26" s="15">
        <v>3</v>
      </c>
      <c r="E26" s="16">
        <f t="shared" si="0"/>
        <v>9</v>
      </c>
      <c r="F26" s="15">
        <v>4</v>
      </c>
      <c r="G26" s="15">
        <v>2</v>
      </c>
      <c r="H26" s="16">
        <f t="shared" si="1"/>
        <v>6</v>
      </c>
      <c r="I26" s="15">
        <v>4</v>
      </c>
      <c r="J26" s="15">
        <v>3</v>
      </c>
      <c r="K26" s="15">
        <v>1</v>
      </c>
      <c r="L26" s="16">
        <f t="shared" si="2"/>
        <v>8</v>
      </c>
      <c r="M26" s="15">
        <v>3</v>
      </c>
      <c r="N26" s="15">
        <v>3</v>
      </c>
      <c r="O26" s="15">
        <v>3</v>
      </c>
      <c r="P26" s="15">
        <v>3</v>
      </c>
      <c r="Q26" s="16">
        <f t="shared" si="3"/>
        <v>12</v>
      </c>
      <c r="R26" s="15">
        <v>2</v>
      </c>
      <c r="S26" s="15">
        <v>3</v>
      </c>
      <c r="T26" s="16">
        <f t="shared" si="4"/>
        <v>5</v>
      </c>
      <c r="U26" s="15">
        <v>1</v>
      </c>
      <c r="V26" s="16">
        <f t="shared" si="5"/>
        <v>1</v>
      </c>
      <c r="W26" s="20">
        <f t="shared" si="6"/>
        <v>41</v>
      </c>
      <c r="X26" s="16" t="s">
        <v>22</v>
      </c>
    </row>
    <row r="27" spans="1:24" x14ac:dyDescent="0.3">
      <c r="A27" s="16" t="s">
        <v>31</v>
      </c>
      <c r="B27" s="15">
        <v>3</v>
      </c>
      <c r="C27" s="15">
        <v>3</v>
      </c>
      <c r="D27" s="15">
        <v>3</v>
      </c>
      <c r="E27" s="16">
        <f t="shared" si="0"/>
        <v>9</v>
      </c>
      <c r="F27" s="15">
        <v>4</v>
      </c>
      <c r="G27" s="15">
        <v>2</v>
      </c>
      <c r="H27" s="16">
        <f t="shared" si="1"/>
        <v>6</v>
      </c>
      <c r="I27" s="15">
        <v>4</v>
      </c>
      <c r="J27" s="15">
        <v>2</v>
      </c>
      <c r="K27" s="15">
        <v>1</v>
      </c>
      <c r="L27" s="16">
        <f t="shared" si="2"/>
        <v>7</v>
      </c>
      <c r="M27" s="15">
        <v>3</v>
      </c>
      <c r="N27" s="15">
        <v>3</v>
      </c>
      <c r="O27" s="15">
        <v>3</v>
      </c>
      <c r="P27" s="15">
        <v>1</v>
      </c>
      <c r="Q27" s="16">
        <f>M27+N27+O27+P27</f>
        <v>10</v>
      </c>
      <c r="R27" s="15">
        <v>2</v>
      </c>
      <c r="S27" s="15">
        <v>0</v>
      </c>
      <c r="T27" s="16">
        <f t="shared" si="4"/>
        <v>2</v>
      </c>
      <c r="U27" s="15">
        <v>1</v>
      </c>
      <c r="V27" s="16">
        <f t="shared" si="5"/>
        <v>1</v>
      </c>
      <c r="W27" s="20">
        <f t="shared" si="6"/>
        <v>35</v>
      </c>
      <c r="X27" s="16" t="s">
        <v>13</v>
      </c>
    </row>
    <row r="28" spans="1:24" x14ac:dyDescent="0.3">
      <c r="A28" s="16" t="s">
        <v>32</v>
      </c>
      <c r="B28" s="15">
        <v>3</v>
      </c>
      <c r="C28" s="15">
        <v>3</v>
      </c>
      <c r="D28" s="15">
        <v>3</v>
      </c>
      <c r="E28" s="16">
        <f t="shared" si="0"/>
        <v>9</v>
      </c>
      <c r="F28" s="15">
        <v>3</v>
      </c>
      <c r="G28" s="15">
        <v>2</v>
      </c>
      <c r="H28" s="16">
        <f t="shared" si="1"/>
        <v>5</v>
      </c>
      <c r="I28" s="15">
        <v>4</v>
      </c>
      <c r="J28" s="15">
        <v>3</v>
      </c>
      <c r="K28" s="15">
        <v>1</v>
      </c>
      <c r="L28" s="16">
        <f t="shared" si="2"/>
        <v>8</v>
      </c>
      <c r="M28" s="15">
        <v>3</v>
      </c>
      <c r="N28" s="15">
        <v>3</v>
      </c>
      <c r="O28" s="15">
        <v>3</v>
      </c>
      <c r="P28" s="15">
        <v>3</v>
      </c>
      <c r="Q28" s="16">
        <f t="shared" si="3"/>
        <v>12</v>
      </c>
      <c r="R28" s="15">
        <v>2</v>
      </c>
      <c r="S28" s="15">
        <v>0</v>
      </c>
      <c r="T28" s="16">
        <f t="shared" si="4"/>
        <v>2</v>
      </c>
      <c r="U28" s="15">
        <v>0</v>
      </c>
      <c r="V28" s="16">
        <f t="shared" si="5"/>
        <v>0</v>
      </c>
      <c r="W28" s="20">
        <f t="shared" si="6"/>
        <v>36</v>
      </c>
      <c r="X28" s="16" t="s">
        <v>13</v>
      </c>
    </row>
    <row r="29" spans="1:24" x14ac:dyDescent="0.3">
      <c r="A29" s="16" t="s">
        <v>33</v>
      </c>
      <c r="B29" s="15">
        <v>3</v>
      </c>
      <c r="C29" s="15">
        <v>1</v>
      </c>
      <c r="D29" s="15">
        <v>1</v>
      </c>
      <c r="E29" s="16">
        <f t="shared" si="0"/>
        <v>5</v>
      </c>
      <c r="F29" s="15">
        <v>3</v>
      </c>
      <c r="G29" s="15">
        <v>0</v>
      </c>
      <c r="H29" s="16">
        <f t="shared" si="1"/>
        <v>3</v>
      </c>
      <c r="I29" s="15">
        <v>3</v>
      </c>
      <c r="J29" s="15">
        <v>2</v>
      </c>
      <c r="K29" s="15">
        <v>1</v>
      </c>
      <c r="L29" s="16">
        <f t="shared" si="2"/>
        <v>6</v>
      </c>
      <c r="M29" s="15">
        <v>3</v>
      </c>
      <c r="N29" s="15">
        <v>3</v>
      </c>
      <c r="O29" s="15">
        <v>1</v>
      </c>
      <c r="P29" s="15">
        <v>1</v>
      </c>
      <c r="Q29" s="16">
        <f t="shared" si="3"/>
        <v>8</v>
      </c>
      <c r="R29" s="15">
        <v>2</v>
      </c>
      <c r="S29" s="15">
        <v>1</v>
      </c>
      <c r="T29" s="16">
        <f t="shared" si="4"/>
        <v>3</v>
      </c>
      <c r="U29" s="15">
        <v>1</v>
      </c>
      <c r="V29" s="16">
        <f t="shared" si="5"/>
        <v>1</v>
      </c>
      <c r="W29" s="20">
        <f t="shared" si="6"/>
        <v>26</v>
      </c>
      <c r="X29" s="16" t="s">
        <v>13</v>
      </c>
    </row>
    <row r="30" spans="1:24" x14ac:dyDescent="0.3">
      <c r="A30" s="16" t="s">
        <v>34</v>
      </c>
      <c r="B30" s="15">
        <v>1</v>
      </c>
      <c r="C30" s="15">
        <v>1</v>
      </c>
      <c r="D30" s="15">
        <v>1</v>
      </c>
      <c r="E30" s="16">
        <f t="shared" si="0"/>
        <v>3</v>
      </c>
      <c r="F30" s="15">
        <v>3</v>
      </c>
      <c r="G30" s="15">
        <v>2</v>
      </c>
      <c r="H30" s="16">
        <f t="shared" si="1"/>
        <v>5</v>
      </c>
      <c r="I30" s="15">
        <v>1</v>
      </c>
      <c r="J30" s="15">
        <v>1</v>
      </c>
      <c r="K30" s="15">
        <v>1</v>
      </c>
      <c r="L30" s="16">
        <f t="shared" si="2"/>
        <v>3</v>
      </c>
      <c r="M30" s="15">
        <v>0</v>
      </c>
      <c r="N30" s="15">
        <v>0</v>
      </c>
      <c r="O30" s="15">
        <v>0</v>
      </c>
      <c r="P30" s="15">
        <v>0</v>
      </c>
      <c r="Q30" s="16">
        <f t="shared" si="3"/>
        <v>0</v>
      </c>
      <c r="R30" s="15">
        <v>0</v>
      </c>
      <c r="S30" s="15">
        <v>0</v>
      </c>
      <c r="T30" s="16">
        <f t="shared" si="4"/>
        <v>0</v>
      </c>
      <c r="U30" s="15">
        <v>0</v>
      </c>
      <c r="V30" s="16">
        <f t="shared" si="5"/>
        <v>0</v>
      </c>
      <c r="W30" s="20">
        <f t="shared" si="6"/>
        <v>11</v>
      </c>
      <c r="X30" s="16" t="s">
        <v>16</v>
      </c>
    </row>
    <row r="31" spans="1:24" x14ac:dyDescent="0.3">
      <c r="A31" s="16" t="s">
        <v>35</v>
      </c>
      <c r="B31" s="15">
        <v>0</v>
      </c>
      <c r="C31" s="15">
        <v>1</v>
      </c>
      <c r="D31" s="15">
        <v>1</v>
      </c>
      <c r="E31" s="16">
        <f t="shared" si="0"/>
        <v>2</v>
      </c>
      <c r="F31" s="15">
        <v>1</v>
      </c>
      <c r="G31" s="15">
        <v>0</v>
      </c>
      <c r="H31" s="16">
        <f t="shared" si="1"/>
        <v>1</v>
      </c>
      <c r="I31" s="15">
        <v>1</v>
      </c>
      <c r="J31" s="15">
        <v>1</v>
      </c>
      <c r="K31" s="15">
        <v>1</v>
      </c>
      <c r="L31" s="16">
        <f t="shared" si="2"/>
        <v>3</v>
      </c>
      <c r="M31" s="15">
        <v>1</v>
      </c>
      <c r="N31" s="15">
        <v>1</v>
      </c>
      <c r="O31" s="15">
        <v>1</v>
      </c>
      <c r="P31" s="15">
        <v>1</v>
      </c>
      <c r="Q31" s="16">
        <f t="shared" si="3"/>
        <v>4</v>
      </c>
      <c r="R31" s="15">
        <v>0</v>
      </c>
      <c r="S31" s="15">
        <v>0</v>
      </c>
      <c r="T31" s="16">
        <f t="shared" si="4"/>
        <v>0</v>
      </c>
      <c r="U31" s="15">
        <v>0</v>
      </c>
      <c r="V31" s="16">
        <f t="shared" si="5"/>
        <v>0</v>
      </c>
      <c r="W31" s="20">
        <f t="shared" si="6"/>
        <v>10</v>
      </c>
      <c r="X31" s="16" t="s">
        <v>16</v>
      </c>
    </row>
    <row r="32" spans="1:24" x14ac:dyDescent="0.3">
      <c r="A32" s="16" t="s">
        <v>36</v>
      </c>
      <c r="B32" s="15">
        <v>1</v>
      </c>
      <c r="C32" s="15">
        <v>1</v>
      </c>
      <c r="D32" s="15">
        <v>1</v>
      </c>
      <c r="E32" s="16">
        <f t="shared" si="0"/>
        <v>3</v>
      </c>
      <c r="F32" s="15">
        <v>1</v>
      </c>
      <c r="G32" s="15">
        <v>0</v>
      </c>
      <c r="H32" s="16">
        <f t="shared" si="1"/>
        <v>1</v>
      </c>
      <c r="I32" s="15">
        <v>1</v>
      </c>
      <c r="J32" s="15">
        <v>0</v>
      </c>
      <c r="K32" s="15">
        <v>0</v>
      </c>
      <c r="L32" s="16">
        <f t="shared" si="2"/>
        <v>1</v>
      </c>
      <c r="M32" s="15">
        <v>1</v>
      </c>
      <c r="N32" s="15">
        <v>1</v>
      </c>
      <c r="O32" s="15">
        <v>0</v>
      </c>
      <c r="P32" s="15">
        <v>1</v>
      </c>
      <c r="Q32" s="16">
        <f t="shared" si="3"/>
        <v>3</v>
      </c>
      <c r="R32" s="15">
        <v>0</v>
      </c>
      <c r="S32" s="15">
        <v>0</v>
      </c>
      <c r="T32" s="16">
        <f t="shared" si="4"/>
        <v>0</v>
      </c>
      <c r="U32" s="15">
        <v>0</v>
      </c>
      <c r="V32" s="16">
        <f t="shared" si="5"/>
        <v>0</v>
      </c>
      <c r="W32" s="20">
        <f t="shared" si="6"/>
        <v>8</v>
      </c>
      <c r="X32" s="16" t="s">
        <v>16</v>
      </c>
    </row>
    <row r="33" spans="1:24" x14ac:dyDescent="0.3">
      <c r="A33" s="16" t="s">
        <v>37</v>
      </c>
      <c r="B33" s="15">
        <v>3</v>
      </c>
      <c r="C33" s="15">
        <v>3</v>
      </c>
      <c r="D33" s="15">
        <v>3</v>
      </c>
      <c r="E33" s="16">
        <f t="shared" si="0"/>
        <v>9</v>
      </c>
      <c r="F33" s="15">
        <v>3</v>
      </c>
      <c r="G33" s="15">
        <v>2</v>
      </c>
      <c r="H33" s="16">
        <f t="shared" si="1"/>
        <v>5</v>
      </c>
      <c r="I33" s="15">
        <v>4</v>
      </c>
      <c r="J33" s="15">
        <v>3</v>
      </c>
      <c r="K33" s="15">
        <v>1</v>
      </c>
      <c r="L33" s="16">
        <f t="shared" si="2"/>
        <v>8</v>
      </c>
      <c r="M33" s="15">
        <v>1</v>
      </c>
      <c r="N33" s="15">
        <v>1</v>
      </c>
      <c r="O33" s="15">
        <v>1</v>
      </c>
      <c r="P33" s="15">
        <v>1</v>
      </c>
      <c r="Q33" s="16">
        <f t="shared" si="3"/>
        <v>4</v>
      </c>
      <c r="R33" s="15">
        <v>0</v>
      </c>
      <c r="S33" s="15">
        <v>0</v>
      </c>
      <c r="T33" s="16">
        <f t="shared" si="4"/>
        <v>0</v>
      </c>
      <c r="U33" s="15">
        <v>1</v>
      </c>
      <c r="V33" s="16">
        <f t="shared" si="5"/>
        <v>1</v>
      </c>
      <c r="W33" s="20">
        <f t="shared" si="6"/>
        <v>27</v>
      </c>
      <c r="X33" s="16" t="s">
        <v>13</v>
      </c>
    </row>
    <row r="35" spans="1:24" ht="43.2" x14ac:dyDescent="0.3">
      <c r="A35" s="13" t="s">
        <v>40</v>
      </c>
      <c r="B35" s="7">
        <v>2</v>
      </c>
      <c r="C35" s="7">
        <v>3</v>
      </c>
      <c r="D35" s="7">
        <v>4</v>
      </c>
      <c r="E35" s="9" t="s">
        <v>2</v>
      </c>
      <c r="F35" s="7">
        <v>5</v>
      </c>
      <c r="G35" s="7">
        <v>6</v>
      </c>
      <c r="H35" s="9" t="s">
        <v>2</v>
      </c>
      <c r="I35" s="7">
        <v>1</v>
      </c>
      <c r="J35" s="7">
        <v>7</v>
      </c>
      <c r="K35" s="7">
        <v>8</v>
      </c>
      <c r="L35" s="9" t="s">
        <v>2</v>
      </c>
      <c r="M35" s="7">
        <v>9</v>
      </c>
      <c r="N35" s="7">
        <v>10</v>
      </c>
      <c r="O35" s="7">
        <v>11</v>
      </c>
      <c r="P35" s="7">
        <v>12</v>
      </c>
      <c r="Q35" s="9" t="s">
        <v>2</v>
      </c>
      <c r="R35" s="7">
        <v>13</v>
      </c>
      <c r="S35" s="7">
        <v>14</v>
      </c>
      <c r="T35" s="9" t="s">
        <v>2</v>
      </c>
      <c r="U35" s="7">
        <v>15</v>
      </c>
      <c r="V35" s="9" t="s">
        <v>2</v>
      </c>
      <c r="W35" s="10" t="s">
        <v>9</v>
      </c>
      <c r="X35" s="13" t="s">
        <v>46</v>
      </c>
    </row>
    <row r="36" spans="1:24" x14ac:dyDescent="0.3">
      <c r="A36" s="13" t="s">
        <v>41</v>
      </c>
      <c r="B36" s="7">
        <v>3</v>
      </c>
      <c r="C36" s="7">
        <v>3</v>
      </c>
      <c r="D36" s="7">
        <v>3</v>
      </c>
      <c r="E36" s="10">
        <v>9</v>
      </c>
      <c r="F36" s="7">
        <v>9</v>
      </c>
      <c r="G36" s="7">
        <v>2</v>
      </c>
      <c r="H36" s="14">
        <v>11</v>
      </c>
      <c r="I36" s="7">
        <v>4</v>
      </c>
      <c r="J36" s="7">
        <v>3</v>
      </c>
      <c r="K36" s="7">
        <v>1</v>
      </c>
      <c r="L36" s="14">
        <v>8</v>
      </c>
      <c r="M36" s="7">
        <v>3</v>
      </c>
      <c r="N36" s="7">
        <v>3</v>
      </c>
      <c r="O36" s="7">
        <v>3</v>
      </c>
      <c r="P36" s="7">
        <v>3</v>
      </c>
      <c r="Q36" s="14">
        <v>12</v>
      </c>
      <c r="R36" s="7">
        <v>2</v>
      </c>
      <c r="S36" s="7">
        <v>3</v>
      </c>
      <c r="T36" s="14">
        <v>5</v>
      </c>
      <c r="U36" s="7">
        <v>1</v>
      </c>
      <c r="V36" s="14">
        <v>1</v>
      </c>
      <c r="W36" s="5" t="s">
        <v>16</v>
      </c>
      <c r="X36" s="11">
        <f>COUNTIF(X11:X33,"низкий")</f>
        <v>9</v>
      </c>
    </row>
    <row r="37" spans="1:24" x14ac:dyDescent="0.3">
      <c r="A37" s="13">
        <v>0</v>
      </c>
      <c r="B37" s="5">
        <f t="shared" ref="B37:V37" si="7">COUNTIF(B11:B33,0)</f>
        <v>1</v>
      </c>
      <c r="C37" s="5">
        <f t="shared" si="7"/>
        <v>0</v>
      </c>
      <c r="D37" s="5">
        <f t="shared" si="7"/>
        <v>0</v>
      </c>
      <c r="E37" s="11">
        <f t="shared" si="7"/>
        <v>0</v>
      </c>
      <c r="F37" s="5">
        <f t="shared" si="7"/>
        <v>0</v>
      </c>
      <c r="G37" s="5">
        <f t="shared" si="7"/>
        <v>8</v>
      </c>
      <c r="H37" s="11">
        <f t="shared" si="7"/>
        <v>0</v>
      </c>
      <c r="I37" s="5">
        <f t="shared" si="7"/>
        <v>2</v>
      </c>
      <c r="J37" s="5">
        <f t="shared" si="7"/>
        <v>2</v>
      </c>
      <c r="K37" s="5">
        <f t="shared" si="7"/>
        <v>2</v>
      </c>
      <c r="L37" s="11">
        <f t="shared" si="7"/>
        <v>0</v>
      </c>
      <c r="M37" s="5">
        <f t="shared" si="7"/>
        <v>2</v>
      </c>
      <c r="N37" s="5">
        <f t="shared" si="7"/>
        <v>5</v>
      </c>
      <c r="O37" s="5">
        <f t="shared" si="7"/>
        <v>6</v>
      </c>
      <c r="P37" s="5">
        <f t="shared" si="7"/>
        <v>4</v>
      </c>
      <c r="Q37" s="11">
        <f t="shared" si="7"/>
        <v>1</v>
      </c>
      <c r="R37" s="5">
        <f t="shared" si="7"/>
        <v>14</v>
      </c>
      <c r="S37" s="5">
        <f t="shared" si="7"/>
        <v>15</v>
      </c>
      <c r="T37" s="11">
        <f t="shared" si="7"/>
        <v>11</v>
      </c>
      <c r="U37" s="5">
        <f t="shared" si="7"/>
        <v>10</v>
      </c>
      <c r="V37" s="11">
        <f t="shared" si="7"/>
        <v>10</v>
      </c>
      <c r="W37" s="5" t="s">
        <v>13</v>
      </c>
      <c r="X37" s="11">
        <f>COUNTIF(X11:X33,"средний")</f>
        <v>10</v>
      </c>
    </row>
    <row r="38" spans="1:24" x14ac:dyDescent="0.3">
      <c r="A38" s="13">
        <v>1</v>
      </c>
      <c r="B38" s="5">
        <f t="shared" ref="B38:V38" si="8">COUNTIF(B11:B33,1)</f>
        <v>10</v>
      </c>
      <c r="C38" s="5">
        <f t="shared" si="8"/>
        <v>12</v>
      </c>
      <c r="D38" s="5">
        <f t="shared" si="8"/>
        <v>13</v>
      </c>
      <c r="E38" s="11">
        <f t="shared" si="8"/>
        <v>0</v>
      </c>
      <c r="F38" s="5">
        <f t="shared" si="8"/>
        <v>6</v>
      </c>
      <c r="G38" s="5">
        <f t="shared" si="8"/>
        <v>0</v>
      </c>
      <c r="H38" s="11">
        <f t="shared" si="8"/>
        <v>5</v>
      </c>
      <c r="I38" s="5">
        <f t="shared" si="8"/>
        <v>10</v>
      </c>
      <c r="J38" s="5">
        <f t="shared" si="8"/>
        <v>11</v>
      </c>
      <c r="K38" s="5">
        <f t="shared" si="8"/>
        <v>21</v>
      </c>
      <c r="L38" s="11">
        <f t="shared" si="8"/>
        <v>1</v>
      </c>
      <c r="M38" s="5">
        <f t="shared" si="8"/>
        <v>11</v>
      </c>
      <c r="N38" s="5">
        <f t="shared" si="8"/>
        <v>9</v>
      </c>
      <c r="O38" s="5">
        <f t="shared" si="8"/>
        <v>9</v>
      </c>
      <c r="P38" s="5">
        <f t="shared" si="8"/>
        <v>13</v>
      </c>
      <c r="Q38" s="11">
        <f t="shared" si="8"/>
        <v>3</v>
      </c>
      <c r="R38" s="5">
        <f t="shared" si="8"/>
        <v>0</v>
      </c>
      <c r="S38" s="5">
        <f t="shared" si="8"/>
        <v>5</v>
      </c>
      <c r="T38" s="11">
        <f t="shared" si="8"/>
        <v>1</v>
      </c>
      <c r="U38" s="5">
        <f t="shared" si="8"/>
        <v>13</v>
      </c>
      <c r="V38" s="11">
        <f t="shared" si="8"/>
        <v>13</v>
      </c>
      <c r="W38" s="5" t="s">
        <v>22</v>
      </c>
      <c r="X38" s="11">
        <f>COUNTIF(X11:X33,"высокий")</f>
        <v>4</v>
      </c>
    </row>
    <row r="39" spans="1:24" x14ac:dyDescent="0.3">
      <c r="A39" s="13">
        <v>2</v>
      </c>
      <c r="B39" s="5">
        <f t="shared" ref="B39:J39" si="9">COUNTIF(B11:B33,2)</f>
        <v>0</v>
      </c>
      <c r="C39" s="5">
        <f t="shared" si="9"/>
        <v>0</v>
      </c>
      <c r="D39" s="5">
        <f t="shared" si="9"/>
        <v>0</v>
      </c>
      <c r="E39" s="11">
        <f t="shared" si="9"/>
        <v>1</v>
      </c>
      <c r="F39" s="5">
        <f t="shared" si="9"/>
        <v>1</v>
      </c>
      <c r="G39" s="5">
        <f t="shared" si="9"/>
        <v>15</v>
      </c>
      <c r="H39" s="11">
        <f t="shared" si="9"/>
        <v>0</v>
      </c>
      <c r="I39" s="5">
        <f t="shared" si="9"/>
        <v>0</v>
      </c>
      <c r="J39" s="5">
        <f t="shared" si="9"/>
        <v>4</v>
      </c>
      <c r="K39" s="5"/>
      <c r="L39" s="11">
        <f t="shared" ref="L39:T39" si="10">COUNTIF(L11:L33,2)</f>
        <v>3</v>
      </c>
      <c r="M39" s="5">
        <f t="shared" si="10"/>
        <v>0</v>
      </c>
      <c r="N39" s="5">
        <f t="shared" si="10"/>
        <v>0</v>
      </c>
      <c r="O39" s="5">
        <f t="shared" si="10"/>
        <v>0</v>
      </c>
      <c r="P39" s="5">
        <f t="shared" si="10"/>
        <v>0</v>
      </c>
      <c r="Q39" s="11">
        <f t="shared" si="10"/>
        <v>1</v>
      </c>
      <c r="R39" s="5">
        <f t="shared" si="10"/>
        <v>9</v>
      </c>
      <c r="S39" s="5">
        <f t="shared" si="10"/>
        <v>0</v>
      </c>
      <c r="T39" s="11">
        <f t="shared" si="10"/>
        <v>4</v>
      </c>
      <c r="U39" s="5"/>
      <c r="V39" s="11"/>
    </row>
    <row r="40" spans="1:24" x14ac:dyDescent="0.3">
      <c r="A40" s="13">
        <v>3</v>
      </c>
      <c r="B40" s="5">
        <f t="shared" ref="B40:J40" si="11">COUNTIF(B11:B33,3)</f>
        <v>12</v>
      </c>
      <c r="C40" s="5">
        <f t="shared" si="11"/>
        <v>11</v>
      </c>
      <c r="D40" s="5">
        <f t="shared" si="11"/>
        <v>10</v>
      </c>
      <c r="E40" s="11">
        <f t="shared" si="11"/>
        <v>6</v>
      </c>
      <c r="F40" s="5">
        <f t="shared" si="11"/>
        <v>9</v>
      </c>
      <c r="G40" s="5">
        <f t="shared" si="11"/>
        <v>0</v>
      </c>
      <c r="H40" s="11">
        <f t="shared" si="11"/>
        <v>4</v>
      </c>
      <c r="I40" s="5">
        <f t="shared" si="11"/>
        <v>2</v>
      </c>
      <c r="J40" s="5">
        <f t="shared" si="11"/>
        <v>6</v>
      </c>
      <c r="K40" s="5"/>
      <c r="L40" s="11">
        <f t="shared" ref="L40:Q40" si="12">COUNTIF(L11:L33,3)</f>
        <v>7</v>
      </c>
      <c r="M40" s="5">
        <f t="shared" si="12"/>
        <v>10</v>
      </c>
      <c r="N40" s="5">
        <f t="shared" si="12"/>
        <v>9</v>
      </c>
      <c r="O40" s="5">
        <f t="shared" si="12"/>
        <v>8</v>
      </c>
      <c r="P40" s="5">
        <f t="shared" si="12"/>
        <v>6</v>
      </c>
      <c r="Q40" s="11">
        <f t="shared" si="12"/>
        <v>2</v>
      </c>
      <c r="R40" s="5"/>
      <c r="S40" s="5">
        <f>COUNTIF(S11:S33,3)</f>
        <v>3</v>
      </c>
      <c r="T40" s="11">
        <f>COUNTIF(T11:T33,3)</f>
        <v>6</v>
      </c>
      <c r="U40" s="5"/>
      <c r="V40" s="11"/>
    </row>
    <row r="41" spans="1:24" x14ac:dyDescent="0.3">
      <c r="A41" s="13">
        <v>4</v>
      </c>
      <c r="B41" s="5"/>
      <c r="C41" s="5"/>
      <c r="D41" s="5"/>
      <c r="E41" s="11">
        <f>COUNTIF(E11:E33,4)</f>
        <v>0</v>
      </c>
      <c r="F41" s="5">
        <f>COUNTIF(F11:F33,4)</f>
        <v>5</v>
      </c>
      <c r="G41" s="5"/>
      <c r="H41" s="11">
        <f>COUNTIF(H11:H33,4)</f>
        <v>1</v>
      </c>
      <c r="I41" s="5">
        <f>COUNTIF(I11:I33,4)</f>
        <v>9</v>
      </c>
      <c r="J41" s="5"/>
      <c r="K41" s="5"/>
      <c r="L41" s="11">
        <f>COUNTIF(L11:L33,4)</f>
        <v>1</v>
      </c>
      <c r="M41" s="5"/>
      <c r="N41" s="5"/>
      <c r="O41" s="5"/>
      <c r="P41" s="5"/>
      <c r="Q41" s="11">
        <f>COUNTIF(Q11:Q33,4)</f>
        <v>6</v>
      </c>
      <c r="R41" s="5"/>
      <c r="S41" s="5"/>
      <c r="T41" s="11">
        <f>COUNTIF(T11:T33,4)</f>
        <v>0</v>
      </c>
      <c r="U41" s="5"/>
      <c r="V41" s="11"/>
    </row>
    <row r="42" spans="1:24" x14ac:dyDescent="0.3">
      <c r="A42" s="13">
        <v>5</v>
      </c>
      <c r="B42" s="5"/>
      <c r="C42" s="5"/>
      <c r="D42" s="5"/>
      <c r="E42" s="11">
        <f>COUNTIF(E11:E33,5)</f>
        <v>6</v>
      </c>
      <c r="F42" s="5">
        <f>COUNTIF(F11:F33,5)</f>
        <v>0</v>
      </c>
      <c r="G42" s="5"/>
      <c r="H42" s="11">
        <f>COUNTIF(H11:H33,5)</f>
        <v>6</v>
      </c>
      <c r="I42" s="5"/>
      <c r="J42" s="5"/>
      <c r="K42" s="5"/>
      <c r="L42" s="11">
        <f>COUNTIF(L11:L33,5)</f>
        <v>1</v>
      </c>
      <c r="M42" s="5"/>
      <c r="N42" s="5"/>
      <c r="O42" s="5"/>
      <c r="P42" s="5"/>
      <c r="Q42" s="11">
        <f>COUNTIF(Q11:Q33,5)</f>
        <v>0</v>
      </c>
      <c r="R42" s="5"/>
      <c r="S42" s="5"/>
      <c r="T42" s="11">
        <f>COUNTIF(T11:T33,5)</f>
        <v>1</v>
      </c>
      <c r="U42" s="5"/>
      <c r="V42" s="11"/>
    </row>
    <row r="43" spans="1:24" x14ac:dyDescent="0.3">
      <c r="A43" s="13">
        <v>6</v>
      </c>
      <c r="B43" s="5"/>
      <c r="C43" s="5"/>
      <c r="D43" s="5"/>
      <c r="E43" s="11">
        <f>COUNTIF(E11:E33,6)</f>
        <v>0</v>
      </c>
      <c r="F43" s="5">
        <f>COUNTIF(F11:F33,6)</f>
        <v>1</v>
      </c>
      <c r="G43" s="5"/>
      <c r="H43" s="11">
        <f>COUNTIF(H11:H33,6)</f>
        <v>5</v>
      </c>
      <c r="I43" s="5"/>
      <c r="J43" s="5"/>
      <c r="K43" s="5"/>
      <c r="L43" s="11">
        <f>COUNTIF(L11:L33,6)</f>
        <v>3</v>
      </c>
      <c r="M43" s="5"/>
      <c r="N43" s="5"/>
      <c r="O43" s="5"/>
      <c r="P43" s="5"/>
      <c r="Q43" s="11">
        <f>COUNTIF(Q11:Q33,6)</f>
        <v>1</v>
      </c>
      <c r="R43" s="5"/>
      <c r="S43" s="5"/>
      <c r="T43" s="11"/>
      <c r="U43" s="5"/>
      <c r="V43" s="11"/>
      <c r="W43" s="17"/>
      <c r="X43" s="18"/>
    </row>
    <row r="44" spans="1:24" x14ac:dyDescent="0.3">
      <c r="A44" s="13">
        <v>7</v>
      </c>
      <c r="B44" s="5"/>
      <c r="C44" s="5"/>
      <c r="D44" s="5"/>
      <c r="E44" s="11">
        <f>COUNTIF(E11:E33,7)</f>
        <v>3</v>
      </c>
      <c r="F44" s="5">
        <f>COUNTIF(F11:F33,7)</f>
        <v>0</v>
      </c>
      <c r="G44" s="5"/>
      <c r="H44" s="11">
        <f>COUNTIF(H11:H33,7)</f>
        <v>0</v>
      </c>
      <c r="I44" s="5"/>
      <c r="J44" s="5"/>
      <c r="K44" s="5"/>
      <c r="L44" s="11">
        <f>COUNTIF(L11:L33,7)</f>
        <v>1</v>
      </c>
      <c r="M44" s="5"/>
      <c r="N44" s="5"/>
      <c r="O44" s="5"/>
      <c r="P44" s="5"/>
      <c r="Q44" s="11">
        <f>COUNTIF(Q11:Q33,7)</f>
        <v>0</v>
      </c>
      <c r="R44" s="5"/>
      <c r="S44" s="5"/>
      <c r="T44" s="11"/>
      <c r="U44" s="5"/>
      <c r="V44" s="11"/>
      <c r="W44" s="17"/>
      <c r="X44" s="19"/>
    </row>
    <row r="45" spans="1:24" x14ac:dyDescent="0.3">
      <c r="A45" s="13">
        <v>8</v>
      </c>
      <c r="B45" s="5"/>
      <c r="C45" s="5"/>
      <c r="D45" s="5"/>
      <c r="E45" s="11">
        <f>COUNTIF(E11:E33,8)</f>
        <v>0</v>
      </c>
      <c r="F45" s="5">
        <f>COUNTIF(F11:F33,8)</f>
        <v>0</v>
      </c>
      <c r="G45" s="5"/>
      <c r="H45" s="11">
        <f>COUNTIF(H11:H33,8)</f>
        <v>1</v>
      </c>
      <c r="I45" s="5"/>
      <c r="J45" s="5"/>
      <c r="K45" s="5"/>
      <c r="L45" s="11">
        <f>COUNTIF(L11:L33,8)</f>
        <v>6</v>
      </c>
      <c r="M45" s="5"/>
      <c r="N45" s="5"/>
      <c r="O45" s="5"/>
      <c r="P45" s="5"/>
      <c r="Q45" s="11">
        <f>COUNTIF(Q11:Q33,8)</f>
        <v>1</v>
      </c>
      <c r="R45" s="5"/>
      <c r="S45" s="5"/>
      <c r="T45" s="11"/>
      <c r="U45" s="5"/>
      <c r="V45" s="11"/>
      <c r="W45" s="17"/>
      <c r="X45" s="19"/>
    </row>
    <row r="46" spans="1:24" x14ac:dyDescent="0.3">
      <c r="A46" s="13">
        <v>9</v>
      </c>
      <c r="B46" s="5"/>
      <c r="C46" s="5"/>
      <c r="D46" s="5"/>
      <c r="E46" s="11">
        <f>COUNTIF(E11:E33,9)</f>
        <v>7</v>
      </c>
      <c r="F46" s="5">
        <f>COUNTIF(F11:F33,9)</f>
        <v>1</v>
      </c>
      <c r="G46" s="5"/>
      <c r="H46" s="11">
        <f>COUNTIF(H11:H33,9)</f>
        <v>0</v>
      </c>
      <c r="I46" s="5"/>
      <c r="J46" s="5"/>
      <c r="K46" s="5"/>
      <c r="L46" s="11">
        <f>COUNTIF(L11:L33,9)</f>
        <v>0</v>
      </c>
      <c r="M46" s="5"/>
      <c r="N46" s="5"/>
      <c r="O46" s="5"/>
      <c r="P46" s="5"/>
      <c r="Q46" s="11">
        <f>COUNTIF(Q11:Q33,9)</f>
        <v>0</v>
      </c>
      <c r="R46" s="5"/>
      <c r="S46" s="5"/>
      <c r="T46" s="11"/>
      <c r="U46" s="5"/>
      <c r="V46" s="11"/>
    </row>
    <row r="47" spans="1:24" x14ac:dyDescent="0.3">
      <c r="A47" s="13">
        <v>10</v>
      </c>
      <c r="B47" s="5"/>
      <c r="C47" s="5"/>
      <c r="D47" s="5"/>
      <c r="E47" s="11"/>
      <c r="F47" s="5"/>
      <c r="G47" s="5"/>
      <c r="H47" s="11">
        <f>COUNTIF(H11:H33,10)</f>
        <v>0</v>
      </c>
      <c r="I47" s="5"/>
      <c r="J47" s="5"/>
      <c r="K47" s="5"/>
      <c r="L47" s="11">
        <f>COUNTIF(L11:L33,10)</f>
        <v>0</v>
      </c>
      <c r="M47" s="5"/>
      <c r="N47" s="5"/>
      <c r="O47" s="5"/>
      <c r="P47" s="5"/>
      <c r="Q47" s="11">
        <f>COUNTIF(Q11:Q33,10)</f>
        <v>2</v>
      </c>
      <c r="R47" s="5"/>
      <c r="S47" s="5"/>
      <c r="T47" s="11"/>
      <c r="U47" s="5"/>
      <c r="V47" s="11"/>
    </row>
    <row r="48" spans="1:24" x14ac:dyDescent="0.3">
      <c r="A48" s="13">
        <v>11</v>
      </c>
      <c r="B48" s="5"/>
      <c r="C48" s="5"/>
      <c r="D48" s="5"/>
      <c r="E48" s="11"/>
      <c r="F48" s="5"/>
      <c r="G48" s="5"/>
      <c r="H48" s="11">
        <f>COUNTIF(H11:H33,11)</f>
        <v>1</v>
      </c>
      <c r="I48" s="5"/>
      <c r="J48" s="5"/>
      <c r="K48" s="5"/>
      <c r="L48" s="11"/>
      <c r="M48" s="5"/>
      <c r="N48" s="5"/>
      <c r="O48" s="5"/>
      <c r="P48" s="5"/>
      <c r="Q48" s="11">
        <f>COUNTIF(Q11:Q33,11)</f>
        <v>0</v>
      </c>
      <c r="R48" s="5"/>
      <c r="S48" s="5"/>
      <c r="T48" s="11"/>
      <c r="U48" s="5"/>
      <c r="V48" s="11"/>
    </row>
    <row r="49" spans="1:22" x14ac:dyDescent="0.3">
      <c r="A49" s="13">
        <v>12</v>
      </c>
      <c r="B49" s="5"/>
      <c r="C49" s="5"/>
      <c r="D49" s="5"/>
      <c r="E49" s="11"/>
      <c r="F49" s="5"/>
      <c r="G49" s="5"/>
      <c r="H49" s="11"/>
      <c r="I49" s="5"/>
      <c r="J49" s="5"/>
      <c r="K49" s="5"/>
      <c r="L49" s="11"/>
      <c r="M49" s="5"/>
      <c r="N49" s="5"/>
      <c r="O49" s="5"/>
      <c r="P49" s="5"/>
      <c r="Q49" s="11">
        <f>COUNTIF(Q11:Q33,12)</f>
        <v>6</v>
      </c>
      <c r="R49" s="5"/>
      <c r="S49" s="5"/>
      <c r="T49" s="11"/>
      <c r="U49" s="5"/>
      <c r="V49" s="11"/>
    </row>
    <row r="50" spans="1:22" x14ac:dyDescent="0.3">
      <c r="A50" s="12" t="s">
        <v>45</v>
      </c>
      <c r="B50" s="6">
        <f>SUM(B37:B49)</f>
        <v>23</v>
      </c>
      <c r="C50" s="6">
        <f t="shared" ref="C50:V50" si="13">SUM(C37:C49)</f>
        <v>23</v>
      </c>
      <c r="D50" s="6">
        <f t="shared" si="13"/>
        <v>23</v>
      </c>
      <c r="E50" s="12">
        <f t="shared" si="13"/>
        <v>23</v>
      </c>
      <c r="F50" s="6">
        <f t="shared" si="13"/>
        <v>23</v>
      </c>
      <c r="G50" s="6">
        <f t="shared" si="13"/>
        <v>23</v>
      </c>
      <c r="H50" s="12">
        <f t="shared" si="13"/>
        <v>23</v>
      </c>
      <c r="I50" s="6">
        <f t="shared" si="13"/>
        <v>23</v>
      </c>
      <c r="J50" s="6">
        <f t="shared" si="13"/>
        <v>23</v>
      </c>
      <c r="K50" s="6">
        <f t="shared" si="13"/>
        <v>23</v>
      </c>
      <c r="L50" s="12">
        <f t="shared" si="13"/>
        <v>23</v>
      </c>
      <c r="M50" s="6">
        <f t="shared" si="13"/>
        <v>23</v>
      </c>
      <c r="N50" s="6">
        <f t="shared" si="13"/>
        <v>23</v>
      </c>
      <c r="O50" s="6">
        <f t="shared" si="13"/>
        <v>23</v>
      </c>
      <c r="P50" s="6">
        <f t="shared" si="13"/>
        <v>23</v>
      </c>
      <c r="Q50" s="12">
        <f t="shared" si="13"/>
        <v>23</v>
      </c>
      <c r="R50" s="6">
        <f t="shared" si="13"/>
        <v>23</v>
      </c>
      <c r="S50" s="6">
        <f t="shared" si="13"/>
        <v>23</v>
      </c>
      <c r="T50" s="12">
        <f t="shared" si="13"/>
        <v>23</v>
      </c>
      <c r="U50" s="6">
        <f t="shared" si="13"/>
        <v>23</v>
      </c>
      <c r="V50" s="12">
        <f t="shared" si="13"/>
        <v>23</v>
      </c>
    </row>
    <row r="51" spans="1:22" x14ac:dyDescent="0.3">
      <c r="A51" s="4"/>
      <c r="B51" s="4"/>
      <c r="C51" s="4"/>
    </row>
    <row r="52" spans="1:22" x14ac:dyDescent="0.3">
      <c r="A52" s="4"/>
      <c r="B52" s="4"/>
      <c r="C52" s="4"/>
    </row>
    <row r="55" spans="1:22" x14ac:dyDescent="0.3">
      <c r="A55" s="3"/>
      <c r="B55" s="3"/>
      <c r="C55" s="3"/>
      <c r="D55" s="3"/>
    </row>
    <row r="56" spans="1:22" x14ac:dyDescent="0.3">
      <c r="A56" s="3"/>
      <c r="B56" s="3"/>
      <c r="C56" s="3"/>
      <c r="D56" s="3"/>
    </row>
    <row r="57" spans="1:22" x14ac:dyDescent="0.3">
      <c r="A57" s="3"/>
      <c r="B57" s="3"/>
      <c r="C57" s="3"/>
      <c r="D57" s="3"/>
    </row>
    <row r="58" spans="1:22" x14ac:dyDescent="0.3">
      <c r="A58" s="3"/>
      <c r="B58" s="3"/>
      <c r="C58" s="3"/>
      <c r="D58" s="3"/>
    </row>
    <row r="59" spans="1:22" x14ac:dyDescent="0.3">
      <c r="A59" s="3"/>
      <c r="B59" s="3"/>
      <c r="C59" s="3"/>
      <c r="D59" s="3"/>
    </row>
    <row r="60" spans="1:22" x14ac:dyDescent="0.3">
      <c r="A60" s="3"/>
      <c r="B60" s="3"/>
      <c r="C60" s="3"/>
      <c r="D60" s="3"/>
    </row>
    <row r="61" spans="1:22" x14ac:dyDescent="0.3">
      <c r="A61" s="3"/>
      <c r="B61" s="3"/>
      <c r="C61" s="3"/>
      <c r="D61" s="3"/>
    </row>
    <row r="62" spans="1:22" x14ac:dyDescent="0.3">
      <c r="A62" s="3"/>
      <c r="B62" s="3"/>
      <c r="C62" s="3"/>
      <c r="D62" s="3"/>
    </row>
    <row r="63" spans="1:22" x14ac:dyDescent="0.3">
      <c r="A63" s="3"/>
      <c r="B63" s="3"/>
      <c r="C63" s="3"/>
      <c r="D63" s="3"/>
    </row>
    <row r="64" spans="1:22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</sheetData>
  <sheetProtection algorithmName="SHA-512" hashValue="A1I+rZAq30uThvLyk9AlV8UceqODt66oP1TahB6oe1SRHXioUuzs+AJz927Diyr/IORlZmjRW+oKmy07Al2kDQ==" saltValue="a9umooRBFwmMlE5n/jRmQg==" spinCount="100000" sheet="1" objects="1" scenarios="1"/>
  <mergeCells count="57">
    <mergeCell ref="U4:U5"/>
    <mergeCell ref="V4:V8"/>
    <mergeCell ref="S6:S8"/>
    <mergeCell ref="U6:U8"/>
    <mergeCell ref="A1:X1"/>
    <mergeCell ref="G2:R2"/>
    <mergeCell ref="G3:R3"/>
    <mergeCell ref="A4:A5"/>
    <mergeCell ref="B4:D5"/>
    <mergeCell ref="E4:E8"/>
    <mergeCell ref="F4:G5"/>
    <mergeCell ref="H4:H8"/>
    <mergeCell ref="I4:K5"/>
    <mergeCell ref="L4:L8"/>
    <mergeCell ref="P6:P8"/>
    <mergeCell ref="R6:R8"/>
    <mergeCell ref="W4:W8"/>
    <mergeCell ref="X4:X10"/>
    <mergeCell ref="A6:A8"/>
    <mergeCell ref="B6:B8"/>
    <mergeCell ref="C6:C8"/>
    <mergeCell ref="D6:D8"/>
    <mergeCell ref="F6:F8"/>
    <mergeCell ref="G6:G8"/>
    <mergeCell ref="I6:I8"/>
    <mergeCell ref="J6:J8"/>
    <mergeCell ref="M4:P5"/>
    <mergeCell ref="Q4:Q8"/>
    <mergeCell ref="R4:S5"/>
    <mergeCell ref="T4:T8"/>
    <mergeCell ref="F9:F10"/>
    <mergeCell ref="K6:K8"/>
    <mergeCell ref="M6:M8"/>
    <mergeCell ref="N6:N8"/>
    <mergeCell ref="O6:O8"/>
    <mergeCell ref="A9:A10"/>
    <mergeCell ref="B9:B10"/>
    <mergeCell ref="C9:C10"/>
    <mergeCell ref="D9:D10"/>
    <mergeCell ref="E9:E10"/>
    <mergeCell ref="R9:R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S9:S10"/>
    <mergeCell ref="T9:T10"/>
    <mergeCell ref="U9:U10"/>
    <mergeCell ref="V9:V10"/>
    <mergeCell ref="W9:W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9F22E-F6F7-41DC-B3FD-42856C7EDB48}">
  <dimension ref="A1:X65"/>
  <sheetViews>
    <sheetView tabSelected="1" zoomScale="40" zoomScaleNormal="40" workbookViewId="0">
      <selection activeCell="H58" sqref="H58"/>
    </sheetView>
  </sheetViews>
  <sheetFormatPr defaultColWidth="11.19921875" defaultRowHeight="15.6" x14ac:dyDescent="0.3"/>
  <cols>
    <col min="1" max="1" width="15.296875" customWidth="1"/>
    <col min="21" max="21" width="14.8984375" customWidth="1"/>
    <col min="24" max="24" width="13.5" customWidth="1"/>
  </cols>
  <sheetData>
    <row r="1" spans="1:24" ht="23.4" x14ac:dyDescent="0.45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3.4" x14ac:dyDescent="0.45">
      <c r="A2" s="22"/>
      <c r="B2" s="22"/>
      <c r="C2" s="22"/>
      <c r="D2" s="22"/>
      <c r="E2" s="22"/>
      <c r="F2" s="22"/>
      <c r="G2" s="44" t="s">
        <v>47</v>
      </c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2"/>
      <c r="T2" s="22"/>
      <c r="U2" s="22"/>
      <c r="V2" s="22"/>
      <c r="W2" s="22"/>
      <c r="X2" s="22"/>
    </row>
    <row r="3" spans="1:24" ht="23.4" x14ac:dyDescent="0.45">
      <c r="G3" s="45" t="s">
        <v>48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24" ht="148.05000000000001" customHeight="1" x14ac:dyDescent="0.3">
      <c r="A4" s="30" t="s">
        <v>0</v>
      </c>
      <c r="B4" s="29" t="s">
        <v>1</v>
      </c>
      <c r="C4" s="29"/>
      <c r="D4" s="29"/>
      <c r="E4" s="30" t="s">
        <v>2</v>
      </c>
      <c r="F4" s="29" t="s">
        <v>3</v>
      </c>
      <c r="G4" s="29"/>
      <c r="H4" s="30" t="s">
        <v>2</v>
      </c>
      <c r="I4" s="29" t="s">
        <v>4</v>
      </c>
      <c r="J4" s="29"/>
      <c r="K4" s="29"/>
      <c r="L4" s="30" t="s">
        <v>2</v>
      </c>
      <c r="M4" s="29" t="s">
        <v>5</v>
      </c>
      <c r="N4" s="29"/>
      <c r="O4" s="29"/>
      <c r="P4" s="29"/>
      <c r="Q4" s="30" t="s">
        <v>2</v>
      </c>
      <c r="R4" s="29" t="s">
        <v>6</v>
      </c>
      <c r="S4" s="29"/>
      <c r="T4" s="30" t="s">
        <v>2</v>
      </c>
      <c r="U4" s="29" t="s">
        <v>7</v>
      </c>
      <c r="V4" s="30" t="s">
        <v>2</v>
      </c>
      <c r="W4" s="29" t="s">
        <v>8</v>
      </c>
      <c r="X4" s="35" t="s">
        <v>9</v>
      </c>
    </row>
    <row r="5" spans="1:24" x14ac:dyDescent="0.3">
      <c r="A5" s="30"/>
      <c r="B5" s="29"/>
      <c r="C5" s="29"/>
      <c r="D5" s="29"/>
      <c r="E5" s="30"/>
      <c r="F5" s="29"/>
      <c r="G5" s="29"/>
      <c r="H5" s="31"/>
      <c r="I5" s="29"/>
      <c r="J5" s="29"/>
      <c r="K5" s="29"/>
      <c r="L5" s="31"/>
      <c r="M5" s="29"/>
      <c r="N5" s="29"/>
      <c r="O5" s="29"/>
      <c r="P5" s="29"/>
      <c r="Q5" s="31"/>
      <c r="R5" s="29"/>
      <c r="S5" s="29"/>
      <c r="T5" s="31"/>
      <c r="U5" s="29"/>
      <c r="V5" s="31"/>
      <c r="W5" s="29"/>
      <c r="X5" s="36"/>
    </row>
    <row r="6" spans="1:24" x14ac:dyDescent="0.3">
      <c r="A6" s="30" t="s">
        <v>10</v>
      </c>
      <c r="B6" s="29">
        <v>2</v>
      </c>
      <c r="C6" s="29">
        <v>3</v>
      </c>
      <c r="D6" s="29">
        <v>4</v>
      </c>
      <c r="E6" s="30"/>
      <c r="F6" s="29">
        <v>5</v>
      </c>
      <c r="G6" s="29">
        <v>6</v>
      </c>
      <c r="H6" s="31"/>
      <c r="I6" s="29">
        <v>1</v>
      </c>
      <c r="J6" s="29">
        <v>7</v>
      </c>
      <c r="K6" s="29">
        <v>8</v>
      </c>
      <c r="L6" s="31"/>
      <c r="M6" s="29">
        <v>9</v>
      </c>
      <c r="N6" s="34">
        <v>10</v>
      </c>
      <c r="O6" s="34">
        <v>11</v>
      </c>
      <c r="P6" s="29">
        <v>12</v>
      </c>
      <c r="Q6" s="31"/>
      <c r="R6" s="34">
        <v>13</v>
      </c>
      <c r="S6" s="29">
        <v>14</v>
      </c>
      <c r="T6" s="31"/>
      <c r="U6" s="29">
        <v>15</v>
      </c>
      <c r="V6" s="31"/>
      <c r="W6" s="29"/>
      <c r="X6" s="36"/>
    </row>
    <row r="7" spans="1:24" x14ac:dyDescent="0.3">
      <c r="A7" s="30"/>
      <c r="B7" s="29"/>
      <c r="C7" s="29"/>
      <c r="D7" s="29"/>
      <c r="E7" s="30"/>
      <c r="F7" s="29"/>
      <c r="G7" s="29"/>
      <c r="H7" s="31"/>
      <c r="I7" s="29"/>
      <c r="J7" s="29"/>
      <c r="K7" s="29"/>
      <c r="L7" s="31"/>
      <c r="M7" s="29"/>
      <c r="N7" s="34"/>
      <c r="O7" s="34"/>
      <c r="P7" s="29"/>
      <c r="Q7" s="31"/>
      <c r="R7" s="34"/>
      <c r="S7" s="29"/>
      <c r="T7" s="31"/>
      <c r="U7" s="29"/>
      <c r="V7" s="31"/>
      <c r="W7" s="29"/>
      <c r="X7" s="36"/>
    </row>
    <row r="8" spans="1:24" x14ac:dyDescent="0.3">
      <c r="A8" s="30"/>
      <c r="B8" s="29"/>
      <c r="C8" s="29"/>
      <c r="D8" s="29"/>
      <c r="E8" s="30"/>
      <c r="F8" s="29"/>
      <c r="G8" s="29"/>
      <c r="H8" s="31"/>
      <c r="I8" s="29"/>
      <c r="J8" s="29"/>
      <c r="K8" s="29"/>
      <c r="L8" s="31"/>
      <c r="M8" s="29"/>
      <c r="N8" s="34"/>
      <c r="O8" s="34"/>
      <c r="P8" s="29"/>
      <c r="Q8" s="31"/>
      <c r="R8" s="34"/>
      <c r="S8" s="29"/>
      <c r="T8" s="31"/>
      <c r="U8" s="29"/>
      <c r="V8" s="31"/>
      <c r="W8" s="29"/>
      <c r="X8" s="36"/>
    </row>
    <row r="9" spans="1:24" s="21" customFormat="1" x14ac:dyDescent="0.3">
      <c r="A9" s="32" t="s">
        <v>11</v>
      </c>
      <c r="B9" s="32">
        <v>3</v>
      </c>
      <c r="C9" s="32">
        <v>3</v>
      </c>
      <c r="D9" s="32">
        <v>3</v>
      </c>
      <c r="E9" s="32">
        <v>9</v>
      </c>
      <c r="F9" s="32">
        <v>9</v>
      </c>
      <c r="G9" s="32">
        <v>2</v>
      </c>
      <c r="H9" s="32">
        <v>11</v>
      </c>
      <c r="I9" s="32">
        <v>4</v>
      </c>
      <c r="J9" s="32">
        <v>3</v>
      </c>
      <c r="K9" s="32">
        <v>1</v>
      </c>
      <c r="L9" s="32">
        <v>8</v>
      </c>
      <c r="M9" s="32">
        <v>3</v>
      </c>
      <c r="N9" s="32">
        <v>3</v>
      </c>
      <c r="O9" s="32">
        <v>3</v>
      </c>
      <c r="P9" s="32">
        <v>3</v>
      </c>
      <c r="Q9" s="32">
        <v>12</v>
      </c>
      <c r="R9" s="32">
        <v>2</v>
      </c>
      <c r="S9" s="32">
        <v>3</v>
      </c>
      <c r="T9" s="32">
        <v>5</v>
      </c>
      <c r="U9" s="32">
        <v>1</v>
      </c>
      <c r="V9" s="32">
        <v>1</v>
      </c>
      <c r="W9" s="41">
        <v>46</v>
      </c>
      <c r="X9" s="36"/>
    </row>
    <row r="10" spans="1:24" s="21" customFormat="1" x14ac:dyDescent="0.3">
      <c r="A10" s="32"/>
      <c r="B10" s="32"/>
      <c r="C10" s="32"/>
      <c r="D10" s="32"/>
      <c r="E10" s="32"/>
      <c r="F10" s="32"/>
      <c r="G10" s="32"/>
      <c r="H10" s="33"/>
      <c r="I10" s="32"/>
      <c r="J10" s="32"/>
      <c r="K10" s="32"/>
      <c r="L10" s="33"/>
      <c r="M10" s="32"/>
      <c r="N10" s="32"/>
      <c r="O10" s="32"/>
      <c r="P10" s="32"/>
      <c r="Q10" s="33"/>
      <c r="R10" s="32"/>
      <c r="S10" s="32"/>
      <c r="T10" s="33"/>
      <c r="U10" s="32"/>
      <c r="V10" s="33"/>
      <c r="W10" s="41"/>
      <c r="X10" s="37"/>
    </row>
    <row r="11" spans="1:24" x14ac:dyDescent="0.3">
      <c r="A11" s="24" t="s">
        <v>12</v>
      </c>
      <c r="B11" s="23">
        <v>3</v>
      </c>
      <c r="C11" s="23">
        <v>3</v>
      </c>
      <c r="D11" s="23">
        <v>3</v>
      </c>
      <c r="E11" s="24">
        <f>B11+C11+D11</f>
        <v>9</v>
      </c>
      <c r="F11" s="23">
        <v>9</v>
      </c>
      <c r="G11" s="23">
        <v>2</v>
      </c>
      <c r="H11" s="24">
        <f>F11+G11</f>
        <v>11</v>
      </c>
      <c r="I11" s="23">
        <v>4</v>
      </c>
      <c r="J11" s="23">
        <v>2</v>
      </c>
      <c r="K11" s="23">
        <v>1</v>
      </c>
      <c r="L11" s="24">
        <f>I11+J11+K11</f>
        <v>7</v>
      </c>
      <c r="M11" s="23">
        <v>3</v>
      </c>
      <c r="N11" s="23">
        <v>1</v>
      </c>
      <c r="O11" s="23">
        <v>3</v>
      </c>
      <c r="P11" s="23">
        <v>1</v>
      </c>
      <c r="Q11" s="24">
        <f>M11+N11+O11+P11</f>
        <v>8</v>
      </c>
      <c r="R11" s="23">
        <v>2</v>
      </c>
      <c r="S11" s="23">
        <v>3</v>
      </c>
      <c r="T11" s="24">
        <f>R11+S11</f>
        <v>5</v>
      </c>
      <c r="U11" s="23">
        <v>1</v>
      </c>
      <c r="V11" s="24">
        <f>U11</f>
        <v>1</v>
      </c>
      <c r="W11" s="20">
        <f>E11+H11+L11+Q11+T11+V11</f>
        <v>41</v>
      </c>
      <c r="X11" s="24" t="s">
        <v>22</v>
      </c>
    </row>
    <row r="12" spans="1:24" x14ac:dyDescent="0.3">
      <c r="A12" s="24" t="s">
        <v>14</v>
      </c>
      <c r="B12" s="23">
        <v>3</v>
      </c>
      <c r="C12" s="23">
        <v>3</v>
      </c>
      <c r="D12" s="23">
        <v>3</v>
      </c>
      <c r="E12" s="24">
        <f t="shared" ref="E12:E33" si="0">B12+C12+D12</f>
        <v>9</v>
      </c>
      <c r="F12" s="23">
        <v>6</v>
      </c>
      <c r="G12" s="23">
        <v>2</v>
      </c>
      <c r="H12" s="24">
        <f t="shared" ref="H12:H33" si="1">F12+G12</f>
        <v>8</v>
      </c>
      <c r="I12" s="23">
        <v>4</v>
      </c>
      <c r="J12" s="23">
        <v>3</v>
      </c>
      <c r="K12" s="23">
        <v>1</v>
      </c>
      <c r="L12" s="24">
        <f t="shared" ref="L12:L33" si="2">I12+J12+K12</f>
        <v>8</v>
      </c>
      <c r="M12" s="23">
        <v>3</v>
      </c>
      <c r="N12" s="23">
        <v>3</v>
      </c>
      <c r="O12" s="23">
        <v>1</v>
      </c>
      <c r="P12" s="23">
        <v>1</v>
      </c>
      <c r="Q12" s="24">
        <f t="shared" ref="Q12:Q33" si="3">M12+N12+O12+P12</f>
        <v>8</v>
      </c>
      <c r="R12" s="23">
        <v>2</v>
      </c>
      <c r="S12" s="23">
        <v>3</v>
      </c>
      <c r="T12" s="24">
        <f t="shared" ref="T12:T33" si="4">R12+S12</f>
        <v>5</v>
      </c>
      <c r="U12" s="23">
        <v>1</v>
      </c>
      <c r="V12" s="24">
        <f t="shared" ref="V12:V33" si="5">U12</f>
        <v>1</v>
      </c>
      <c r="W12" s="20">
        <f t="shared" ref="W12:W33" si="6">E12+H12+L12+Q12+T12+V12</f>
        <v>39</v>
      </c>
      <c r="X12" s="24" t="s">
        <v>22</v>
      </c>
    </row>
    <row r="13" spans="1:24" x14ac:dyDescent="0.3">
      <c r="A13" s="24" t="s">
        <v>15</v>
      </c>
      <c r="B13" s="23">
        <v>3</v>
      </c>
      <c r="C13" s="23">
        <v>3</v>
      </c>
      <c r="D13" s="23">
        <v>3</v>
      </c>
      <c r="E13" s="24">
        <f t="shared" si="0"/>
        <v>9</v>
      </c>
      <c r="F13" s="23">
        <v>6</v>
      </c>
      <c r="G13" s="23">
        <v>2</v>
      </c>
      <c r="H13" s="24">
        <f t="shared" si="1"/>
        <v>8</v>
      </c>
      <c r="I13" s="23">
        <v>4</v>
      </c>
      <c r="J13" s="23">
        <v>3</v>
      </c>
      <c r="K13" s="23">
        <v>1</v>
      </c>
      <c r="L13" s="24">
        <f t="shared" si="2"/>
        <v>8</v>
      </c>
      <c r="M13" s="23">
        <v>3</v>
      </c>
      <c r="N13" s="23">
        <v>3</v>
      </c>
      <c r="O13" s="23">
        <v>3</v>
      </c>
      <c r="P13" s="23">
        <v>3</v>
      </c>
      <c r="Q13" s="24">
        <f t="shared" si="3"/>
        <v>12</v>
      </c>
      <c r="R13" s="23">
        <v>2</v>
      </c>
      <c r="S13" s="23">
        <v>3</v>
      </c>
      <c r="T13" s="24">
        <f t="shared" si="4"/>
        <v>5</v>
      </c>
      <c r="U13" s="23">
        <v>1</v>
      </c>
      <c r="V13" s="24">
        <f t="shared" si="5"/>
        <v>1</v>
      </c>
      <c r="W13" s="20">
        <f t="shared" si="6"/>
        <v>43</v>
      </c>
      <c r="X13" s="24" t="s">
        <v>22</v>
      </c>
    </row>
    <row r="14" spans="1:24" x14ac:dyDescent="0.3">
      <c r="A14" s="24" t="s">
        <v>17</v>
      </c>
      <c r="B14" s="23">
        <v>3</v>
      </c>
      <c r="C14" s="23">
        <v>3</v>
      </c>
      <c r="D14" s="23">
        <v>3</v>
      </c>
      <c r="E14" s="24">
        <f t="shared" si="0"/>
        <v>9</v>
      </c>
      <c r="F14" s="23">
        <v>9</v>
      </c>
      <c r="G14" s="23">
        <v>2</v>
      </c>
      <c r="H14" s="24">
        <f t="shared" si="1"/>
        <v>11</v>
      </c>
      <c r="I14" s="23">
        <v>4</v>
      </c>
      <c r="J14" s="23">
        <v>3</v>
      </c>
      <c r="K14" s="23">
        <v>1</v>
      </c>
      <c r="L14" s="24">
        <f t="shared" si="2"/>
        <v>8</v>
      </c>
      <c r="M14" s="23">
        <v>3</v>
      </c>
      <c r="N14" s="23">
        <v>3</v>
      </c>
      <c r="O14" s="23">
        <v>3</v>
      </c>
      <c r="P14" s="23">
        <v>3</v>
      </c>
      <c r="Q14" s="24">
        <f t="shared" si="3"/>
        <v>12</v>
      </c>
      <c r="R14" s="23">
        <v>2</v>
      </c>
      <c r="S14" s="23">
        <v>1</v>
      </c>
      <c r="T14" s="24">
        <f t="shared" si="4"/>
        <v>3</v>
      </c>
      <c r="U14" s="23">
        <v>1</v>
      </c>
      <c r="V14" s="24">
        <f t="shared" si="5"/>
        <v>1</v>
      </c>
      <c r="W14" s="20">
        <f t="shared" si="6"/>
        <v>44</v>
      </c>
      <c r="X14" s="24" t="s">
        <v>22</v>
      </c>
    </row>
    <row r="15" spans="1:24" x14ac:dyDescent="0.3">
      <c r="A15" s="24" t="s">
        <v>18</v>
      </c>
      <c r="B15" s="23">
        <v>1</v>
      </c>
      <c r="C15" s="23">
        <v>3</v>
      </c>
      <c r="D15" s="23">
        <v>1</v>
      </c>
      <c r="E15" s="24">
        <f t="shared" si="0"/>
        <v>5</v>
      </c>
      <c r="F15" s="23">
        <v>4</v>
      </c>
      <c r="G15" s="23">
        <v>2</v>
      </c>
      <c r="H15" s="24">
        <f t="shared" si="1"/>
        <v>6</v>
      </c>
      <c r="I15" s="23">
        <v>3</v>
      </c>
      <c r="J15" s="23">
        <v>2</v>
      </c>
      <c r="K15" s="23">
        <v>1</v>
      </c>
      <c r="L15" s="24">
        <f t="shared" si="2"/>
        <v>6</v>
      </c>
      <c r="M15" s="23">
        <v>3</v>
      </c>
      <c r="N15" s="23">
        <v>1</v>
      </c>
      <c r="O15" s="23">
        <v>1</v>
      </c>
      <c r="P15" s="23">
        <v>1</v>
      </c>
      <c r="Q15" s="24">
        <f t="shared" si="3"/>
        <v>6</v>
      </c>
      <c r="R15" s="23">
        <v>2</v>
      </c>
      <c r="S15" s="23">
        <v>1</v>
      </c>
      <c r="T15" s="24">
        <f t="shared" si="4"/>
        <v>3</v>
      </c>
      <c r="U15" s="23">
        <v>1</v>
      </c>
      <c r="V15" s="24">
        <f t="shared" si="5"/>
        <v>1</v>
      </c>
      <c r="W15" s="20">
        <f t="shared" si="6"/>
        <v>27</v>
      </c>
      <c r="X15" s="24" t="s">
        <v>13</v>
      </c>
    </row>
    <row r="16" spans="1:24" x14ac:dyDescent="0.3">
      <c r="A16" s="24" t="s">
        <v>19</v>
      </c>
      <c r="B16" s="23">
        <v>3</v>
      </c>
      <c r="C16" s="23">
        <v>3</v>
      </c>
      <c r="D16" s="23">
        <v>3</v>
      </c>
      <c r="E16" s="24">
        <f t="shared" si="0"/>
        <v>9</v>
      </c>
      <c r="F16" s="23">
        <v>6</v>
      </c>
      <c r="G16" s="23">
        <v>2</v>
      </c>
      <c r="H16" s="24">
        <f t="shared" si="1"/>
        <v>8</v>
      </c>
      <c r="I16" s="23">
        <v>3</v>
      </c>
      <c r="J16" s="23">
        <v>3</v>
      </c>
      <c r="K16" s="23">
        <v>1</v>
      </c>
      <c r="L16" s="24">
        <f t="shared" si="2"/>
        <v>7</v>
      </c>
      <c r="M16" s="23">
        <v>3</v>
      </c>
      <c r="N16" s="23">
        <v>3</v>
      </c>
      <c r="O16" s="23">
        <v>3</v>
      </c>
      <c r="P16" s="23">
        <v>1</v>
      </c>
      <c r="Q16" s="24">
        <f t="shared" si="3"/>
        <v>10</v>
      </c>
      <c r="R16" s="23">
        <v>0</v>
      </c>
      <c r="S16" s="23">
        <v>1</v>
      </c>
      <c r="T16" s="24">
        <f t="shared" si="4"/>
        <v>1</v>
      </c>
      <c r="U16" s="23">
        <v>1</v>
      </c>
      <c r="V16" s="24">
        <f t="shared" si="5"/>
        <v>1</v>
      </c>
      <c r="W16" s="20">
        <f t="shared" si="6"/>
        <v>36</v>
      </c>
      <c r="X16" s="24" t="s">
        <v>13</v>
      </c>
    </row>
    <row r="17" spans="1:24" x14ac:dyDescent="0.3">
      <c r="A17" s="24" t="s">
        <v>20</v>
      </c>
      <c r="B17" s="23">
        <v>3</v>
      </c>
      <c r="C17" s="23">
        <v>3</v>
      </c>
      <c r="D17" s="23">
        <v>3</v>
      </c>
      <c r="E17" s="24">
        <f t="shared" si="0"/>
        <v>9</v>
      </c>
      <c r="F17" s="23">
        <v>2</v>
      </c>
      <c r="G17" s="23">
        <v>0</v>
      </c>
      <c r="H17" s="24">
        <f t="shared" si="1"/>
        <v>2</v>
      </c>
      <c r="I17" s="23">
        <v>3</v>
      </c>
      <c r="J17" s="23">
        <v>1</v>
      </c>
      <c r="K17" s="23">
        <v>1</v>
      </c>
      <c r="L17" s="24">
        <f t="shared" si="2"/>
        <v>5</v>
      </c>
      <c r="M17" s="23">
        <v>3</v>
      </c>
      <c r="N17" s="23">
        <v>3</v>
      </c>
      <c r="O17" s="23">
        <v>3</v>
      </c>
      <c r="P17" s="23">
        <v>3</v>
      </c>
      <c r="Q17" s="24">
        <f t="shared" si="3"/>
        <v>12</v>
      </c>
      <c r="R17" s="23">
        <v>2</v>
      </c>
      <c r="S17" s="23">
        <v>1</v>
      </c>
      <c r="T17" s="24">
        <f t="shared" si="4"/>
        <v>3</v>
      </c>
      <c r="U17" s="23">
        <v>0</v>
      </c>
      <c r="V17" s="24">
        <f t="shared" si="5"/>
        <v>0</v>
      </c>
      <c r="W17" s="20">
        <f t="shared" si="6"/>
        <v>31</v>
      </c>
      <c r="X17" s="24" t="s">
        <v>13</v>
      </c>
    </row>
    <row r="18" spans="1:24" x14ac:dyDescent="0.3">
      <c r="A18" s="24" t="s">
        <v>21</v>
      </c>
      <c r="B18" s="23">
        <v>3</v>
      </c>
      <c r="C18" s="23">
        <v>3</v>
      </c>
      <c r="D18" s="23">
        <v>1</v>
      </c>
      <c r="E18" s="24">
        <f t="shared" si="0"/>
        <v>7</v>
      </c>
      <c r="F18" s="23">
        <v>4</v>
      </c>
      <c r="G18" s="23">
        <v>2</v>
      </c>
      <c r="H18" s="24">
        <f t="shared" si="1"/>
        <v>6</v>
      </c>
      <c r="I18" s="23">
        <v>1</v>
      </c>
      <c r="J18" s="23">
        <v>1</v>
      </c>
      <c r="K18" s="23">
        <v>1</v>
      </c>
      <c r="L18" s="24">
        <f t="shared" si="2"/>
        <v>3</v>
      </c>
      <c r="M18" s="23">
        <v>1</v>
      </c>
      <c r="N18" s="23">
        <v>1</v>
      </c>
      <c r="O18" s="23">
        <v>1</v>
      </c>
      <c r="P18" s="23">
        <v>0</v>
      </c>
      <c r="Q18" s="24">
        <f t="shared" si="3"/>
        <v>3</v>
      </c>
      <c r="R18" s="23">
        <v>0</v>
      </c>
      <c r="S18" s="23">
        <v>1</v>
      </c>
      <c r="T18" s="24">
        <f t="shared" si="4"/>
        <v>1</v>
      </c>
      <c r="U18" s="23">
        <v>0</v>
      </c>
      <c r="V18" s="24">
        <f t="shared" si="5"/>
        <v>0</v>
      </c>
      <c r="W18" s="20">
        <f t="shared" si="6"/>
        <v>20</v>
      </c>
      <c r="X18" s="24" t="s">
        <v>13</v>
      </c>
    </row>
    <row r="19" spans="1:24" x14ac:dyDescent="0.3">
      <c r="A19" s="24" t="s">
        <v>23</v>
      </c>
      <c r="B19" s="23">
        <v>3</v>
      </c>
      <c r="C19" s="23">
        <v>1</v>
      </c>
      <c r="D19" s="23">
        <v>3</v>
      </c>
      <c r="E19" s="24">
        <f t="shared" si="0"/>
        <v>7</v>
      </c>
      <c r="F19" s="23">
        <v>3</v>
      </c>
      <c r="G19" s="23">
        <v>2</v>
      </c>
      <c r="H19" s="24">
        <f t="shared" si="1"/>
        <v>5</v>
      </c>
      <c r="I19" s="23">
        <v>3</v>
      </c>
      <c r="J19" s="23">
        <v>1</v>
      </c>
      <c r="K19" s="23">
        <v>1</v>
      </c>
      <c r="L19" s="24">
        <f t="shared" si="2"/>
        <v>5</v>
      </c>
      <c r="M19" s="23">
        <v>3</v>
      </c>
      <c r="N19" s="23">
        <v>1</v>
      </c>
      <c r="O19" s="23">
        <v>1</v>
      </c>
      <c r="P19" s="23">
        <v>3</v>
      </c>
      <c r="Q19" s="24">
        <f t="shared" si="3"/>
        <v>8</v>
      </c>
      <c r="R19" s="23">
        <v>2</v>
      </c>
      <c r="S19" s="23">
        <v>1</v>
      </c>
      <c r="T19" s="24">
        <f t="shared" si="4"/>
        <v>3</v>
      </c>
      <c r="U19" s="23">
        <v>1</v>
      </c>
      <c r="V19" s="24">
        <f t="shared" si="5"/>
        <v>1</v>
      </c>
      <c r="W19" s="20">
        <f t="shared" si="6"/>
        <v>29</v>
      </c>
      <c r="X19" s="24" t="s">
        <v>13</v>
      </c>
    </row>
    <row r="20" spans="1:24" x14ac:dyDescent="0.3">
      <c r="A20" s="24" t="s">
        <v>24</v>
      </c>
      <c r="B20" s="23">
        <v>3</v>
      </c>
      <c r="C20" s="23">
        <v>1</v>
      </c>
      <c r="D20" s="23">
        <v>1</v>
      </c>
      <c r="E20" s="24">
        <f t="shared" si="0"/>
        <v>5</v>
      </c>
      <c r="F20" s="23">
        <v>6</v>
      </c>
      <c r="G20" s="23">
        <v>2</v>
      </c>
      <c r="H20" s="24">
        <f t="shared" si="1"/>
        <v>8</v>
      </c>
      <c r="I20" s="23">
        <v>4</v>
      </c>
      <c r="J20" s="23">
        <v>1</v>
      </c>
      <c r="K20" s="23">
        <v>1</v>
      </c>
      <c r="L20" s="24">
        <f t="shared" si="2"/>
        <v>6</v>
      </c>
      <c r="M20" s="23">
        <v>1</v>
      </c>
      <c r="N20" s="23">
        <v>1</v>
      </c>
      <c r="O20" s="23">
        <v>1</v>
      </c>
      <c r="P20" s="23">
        <v>1</v>
      </c>
      <c r="Q20" s="24">
        <f t="shared" si="3"/>
        <v>4</v>
      </c>
      <c r="R20" s="23">
        <v>2</v>
      </c>
      <c r="S20" s="23">
        <v>0</v>
      </c>
      <c r="T20" s="24">
        <f t="shared" si="4"/>
        <v>2</v>
      </c>
      <c r="U20" s="23">
        <v>1</v>
      </c>
      <c r="V20" s="24">
        <f t="shared" si="5"/>
        <v>1</v>
      </c>
      <c r="W20" s="20">
        <f t="shared" si="6"/>
        <v>26</v>
      </c>
      <c r="X20" s="24" t="s">
        <v>13</v>
      </c>
    </row>
    <row r="21" spans="1:24" x14ac:dyDescent="0.3">
      <c r="A21" s="24" t="s">
        <v>25</v>
      </c>
      <c r="B21" s="23">
        <v>0</v>
      </c>
      <c r="C21" s="23">
        <v>1</v>
      </c>
      <c r="D21" s="23">
        <v>1</v>
      </c>
      <c r="E21" s="24">
        <f t="shared" si="0"/>
        <v>2</v>
      </c>
      <c r="F21" s="23">
        <v>0</v>
      </c>
      <c r="G21" s="23">
        <v>2</v>
      </c>
      <c r="H21" s="24">
        <f t="shared" si="1"/>
        <v>2</v>
      </c>
      <c r="I21" s="23">
        <v>1</v>
      </c>
      <c r="J21" s="23">
        <v>1</v>
      </c>
      <c r="K21" s="23">
        <v>1</v>
      </c>
      <c r="L21" s="24">
        <f t="shared" si="2"/>
        <v>3</v>
      </c>
      <c r="M21" s="23">
        <v>1</v>
      </c>
      <c r="N21" s="23">
        <v>1</v>
      </c>
      <c r="O21" s="23">
        <v>1</v>
      </c>
      <c r="P21" s="23">
        <v>1</v>
      </c>
      <c r="Q21" s="24">
        <f t="shared" si="3"/>
        <v>4</v>
      </c>
      <c r="R21" s="23">
        <v>0</v>
      </c>
      <c r="S21" s="23">
        <v>0</v>
      </c>
      <c r="T21" s="24">
        <f t="shared" si="4"/>
        <v>0</v>
      </c>
      <c r="U21" s="23">
        <v>0</v>
      </c>
      <c r="V21" s="24">
        <f t="shared" si="5"/>
        <v>0</v>
      </c>
      <c r="W21" s="20">
        <f t="shared" si="6"/>
        <v>11</v>
      </c>
      <c r="X21" s="24" t="s">
        <v>16</v>
      </c>
    </row>
    <row r="22" spans="1:24" x14ac:dyDescent="0.3">
      <c r="A22" s="24" t="s">
        <v>26</v>
      </c>
      <c r="B22" s="23">
        <v>3</v>
      </c>
      <c r="C22" s="23">
        <v>1</v>
      </c>
      <c r="D22" s="23">
        <v>1</v>
      </c>
      <c r="E22" s="24">
        <f t="shared" si="0"/>
        <v>5</v>
      </c>
      <c r="F22" s="23">
        <v>1</v>
      </c>
      <c r="G22" s="23">
        <v>2</v>
      </c>
      <c r="H22" s="24">
        <f t="shared" si="1"/>
        <v>3</v>
      </c>
      <c r="I22" s="23">
        <v>1</v>
      </c>
      <c r="J22" s="23">
        <v>1</v>
      </c>
      <c r="K22" s="23">
        <v>1</v>
      </c>
      <c r="L22" s="24">
        <f t="shared" si="2"/>
        <v>3</v>
      </c>
      <c r="M22" s="23">
        <v>1</v>
      </c>
      <c r="N22" s="23">
        <v>1</v>
      </c>
      <c r="O22" s="23">
        <v>1</v>
      </c>
      <c r="P22" s="23">
        <v>1</v>
      </c>
      <c r="Q22" s="24">
        <f t="shared" si="3"/>
        <v>4</v>
      </c>
      <c r="R22" s="23">
        <v>0</v>
      </c>
      <c r="S22" s="23">
        <v>1</v>
      </c>
      <c r="T22" s="24">
        <f t="shared" si="4"/>
        <v>1</v>
      </c>
      <c r="U22" s="23">
        <v>1</v>
      </c>
      <c r="V22" s="24">
        <f t="shared" si="5"/>
        <v>1</v>
      </c>
      <c r="W22" s="20">
        <f t="shared" si="6"/>
        <v>17</v>
      </c>
      <c r="X22" s="24" t="s">
        <v>13</v>
      </c>
    </row>
    <row r="23" spans="1:24" x14ac:dyDescent="0.3">
      <c r="A23" s="24" t="s">
        <v>27</v>
      </c>
      <c r="B23" s="23">
        <v>3</v>
      </c>
      <c r="C23" s="23">
        <v>1</v>
      </c>
      <c r="D23" s="23">
        <v>1</v>
      </c>
      <c r="E23" s="24">
        <f t="shared" si="0"/>
        <v>5</v>
      </c>
      <c r="F23" s="23">
        <v>1</v>
      </c>
      <c r="G23" s="23">
        <v>2</v>
      </c>
      <c r="H23" s="24">
        <f t="shared" si="1"/>
        <v>3</v>
      </c>
      <c r="I23" s="23">
        <v>1</v>
      </c>
      <c r="J23" s="23">
        <v>0</v>
      </c>
      <c r="K23" s="23">
        <v>1</v>
      </c>
      <c r="L23" s="24">
        <f t="shared" si="2"/>
        <v>2</v>
      </c>
      <c r="M23" s="23">
        <v>0</v>
      </c>
      <c r="N23" s="23">
        <v>1</v>
      </c>
      <c r="O23" s="23">
        <v>1</v>
      </c>
      <c r="P23" s="23">
        <v>1</v>
      </c>
      <c r="Q23" s="24">
        <f t="shared" si="3"/>
        <v>3</v>
      </c>
      <c r="R23" s="23">
        <v>2</v>
      </c>
      <c r="S23" s="23">
        <v>0</v>
      </c>
      <c r="T23" s="24">
        <f t="shared" si="4"/>
        <v>2</v>
      </c>
      <c r="U23" s="23">
        <v>1</v>
      </c>
      <c r="V23" s="24">
        <f t="shared" si="5"/>
        <v>1</v>
      </c>
      <c r="W23" s="20">
        <f t="shared" si="6"/>
        <v>16</v>
      </c>
      <c r="X23" s="24" t="s">
        <v>13</v>
      </c>
    </row>
    <row r="24" spans="1:24" x14ac:dyDescent="0.3">
      <c r="A24" s="24" t="s">
        <v>28</v>
      </c>
      <c r="B24" s="23">
        <v>3</v>
      </c>
      <c r="C24" s="23">
        <v>3</v>
      </c>
      <c r="D24" s="23">
        <v>1</v>
      </c>
      <c r="E24" s="24">
        <f t="shared" si="0"/>
        <v>7</v>
      </c>
      <c r="F24" s="23">
        <v>3</v>
      </c>
      <c r="G24" s="23">
        <v>2</v>
      </c>
      <c r="H24" s="24">
        <f t="shared" si="1"/>
        <v>5</v>
      </c>
      <c r="I24" s="23">
        <v>1</v>
      </c>
      <c r="J24" s="23">
        <v>3</v>
      </c>
      <c r="K24" s="23">
        <v>1</v>
      </c>
      <c r="L24" s="24">
        <f t="shared" si="2"/>
        <v>5</v>
      </c>
      <c r="M24" s="23">
        <v>1</v>
      </c>
      <c r="N24" s="23">
        <v>3</v>
      </c>
      <c r="O24" s="23">
        <v>1</v>
      </c>
      <c r="P24" s="23">
        <v>3</v>
      </c>
      <c r="Q24" s="24">
        <f t="shared" si="3"/>
        <v>8</v>
      </c>
      <c r="R24" s="23">
        <v>2</v>
      </c>
      <c r="S24" s="23">
        <v>1</v>
      </c>
      <c r="T24" s="24">
        <f t="shared" si="4"/>
        <v>3</v>
      </c>
      <c r="U24" s="23">
        <v>1</v>
      </c>
      <c r="V24" s="24">
        <f t="shared" si="5"/>
        <v>1</v>
      </c>
      <c r="W24" s="20">
        <f t="shared" si="6"/>
        <v>29</v>
      </c>
      <c r="X24" s="24" t="s">
        <v>13</v>
      </c>
    </row>
    <row r="25" spans="1:24" x14ac:dyDescent="0.3">
      <c r="A25" s="24" t="s">
        <v>29</v>
      </c>
      <c r="B25" s="23">
        <v>3</v>
      </c>
      <c r="C25" s="23">
        <v>3</v>
      </c>
      <c r="D25" s="23">
        <v>3</v>
      </c>
      <c r="E25" s="24">
        <f t="shared" si="0"/>
        <v>9</v>
      </c>
      <c r="F25" s="23">
        <v>6</v>
      </c>
      <c r="G25" s="23">
        <v>2</v>
      </c>
      <c r="H25" s="24">
        <f t="shared" si="1"/>
        <v>8</v>
      </c>
      <c r="I25" s="23">
        <v>4</v>
      </c>
      <c r="J25" s="23">
        <v>3</v>
      </c>
      <c r="K25" s="23">
        <v>1</v>
      </c>
      <c r="L25" s="24">
        <f t="shared" si="2"/>
        <v>8</v>
      </c>
      <c r="M25" s="23">
        <v>3</v>
      </c>
      <c r="N25" s="23">
        <v>3</v>
      </c>
      <c r="O25" s="23">
        <v>3</v>
      </c>
      <c r="P25" s="23">
        <v>3</v>
      </c>
      <c r="Q25" s="24">
        <f t="shared" si="3"/>
        <v>12</v>
      </c>
      <c r="R25" s="23">
        <v>2</v>
      </c>
      <c r="S25" s="23">
        <v>1</v>
      </c>
      <c r="T25" s="24">
        <f t="shared" si="4"/>
        <v>3</v>
      </c>
      <c r="U25" s="23">
        <v>1</v>
      </c>
      <c r="V25" s="24">
        <f t="shared" si="5"/>
        <v>1</v>
      </c>
      <c r="W25" s="20">
        <f t="shared" si="6"/>
        <v>41</v>
      </c>
      <c r="X25" s="24" t="s">
        <v>22</v>
      </c>
    </row>
    <row r="26" spans="1:24" x14ac:dyDescent="0.3">
      <c r="A26" s="24" t="s">
        <v>30</v>
      </c>
      <c r="B26" s="23">
        <v>3</v>
      </c>
      <c r="C26" s="23">
        <v>3</v>
      </c>
      <c r="D26" s="23">
        <v>3</v>
      </c>
      <c r="E26" s="24">
        <f t="shared" si="0"/>
        <v>9</v>
      </c>
      <c r="F26" s="23">
        <v>6</v>
      </c>
      <c r="G26" s="23">
        <v>2</v>
      </c>
      <c r="H26" s="24">
        <f t="shared" si="1"/>
        <v>8</v>
      </c>
      <c r="I26" s="23">
        <v>4</v>
      </c>
      <c r="J26" s="23">
        <v>3</v>
      </c>
      <c r="K26" s="23">
        <v>1</v>
      </c>
      <c r="L26" s="24">
        <f t="shared" si="2"/>
        <v>8</v>
      </c>
      <c r="M26" s="23">
        <v>3</v>
      </c>
      <c r="N26" s="23">
        <v>3</v>
      </c>
      <c r="O26" s="23">
        <v>3</v>
      </c>
      <c r="P26" s="23">
        <v>3</v>
      </c>
      <c r="Q26" s="24">
        <f t="shared" si="3"/>
        <v>12</v>
      </c>
      <c r="R26" s="23">
        <v>2</v>
      </c>
      <c r="S26" s="23">
        <v>3</v>
      </c>
      <c r="T26" s="24">
        <f t="shared" si="4"/>
        <v>5</v>
      </c>
      <c r="U26" s="23">
        <v>1</v>
      </c>
      <c r="V26" s="24">
        <f t="shared" si="5"/>
        <v>1</v>
      </c>
      <c r="W26" s="20">
        <f t="shared" si="6"/>
        <v>43</v>
      </c>
      <c r="X26" s="24" t="s">
        <v>22</v>
      </c>
    </row>
    <row r="27" spans="1:24" x14ac:dyDescent="0.3">
      <c r="A27" s="24" t="s">
        <v>31</v>
      </c>
      <c r="B27" s="23">
        <v>3</v>
      </c>
      <c r="C27" s="23">
        <v>3</v>
      </c>
      <c r="D27" s="23">
        <v>3</v>
      </c>
      <c r="E27" s="24">
        <f t="shared" si="0"/>
        <v>9</v>
      </c>
      <c r="F27" s="23">
        <v>4</v>
      </c>
      <c r="G27" s="23">
        <v>2</v>
      </c>
      <c r="H27" s="24">
        <f t="shared" si="1"/>
        <v>6</v>
      </c>
      <c r="I27" s="23">
        <v>4</v>
      </c>
      <c r="J27" s="23">
        <v>2</v>
      </c>
      <c r="K27" s="23">
        <v>1</v>
      </c>
      <c r="L27" s="24">
        <f t="shared" si="2"/>
        <v>7</v>
      </c>
      <c r="M27" s="23">
        <v>3</v>
      </c>
      <c r="N27" s="23">
        <v>3</v>
      </c>
      <c r="O27" s="23">
        <v>3</v>
      </c>
      <c r="P27" s="23">
        <v>1</v>
      </c>
      <c r="Q27" s="24">
        <f t="shared" si="3"/>
        <v>10</v>
      </c>
      <c r="R27" s="23">
        <v>2</v>
      </c>
      <c r="S27" s="23">
        <v>1</v>
      </c>
      <c r="T27" s="24">
        <f t="shared" si="4"/>
        <v>3</v>
      </c>
      <c r="U27" s="23">
        <v>1</v>
      </c>
      <c r="V27" s="24">
        <f t="shared" si="5"/>
        <v>1</v>
      </c>
      <c r="W27" s="20">
        <f t="shared" si="6"/>
        <v>36</v>
      </c>
      <c r="X27" s="24" t="s">
        <v>13</v>
      </c>
    </row>
    <row r="28" spans="1:24" x14ac:dyDescent="0.3">
      <c r="A28" s="24" t="s">
        <v>32</v>
      </c>
      <c r="B28" s="23">
        <v>3</v>
      </c>
      <c r="C28" s="23">
        <v>3</v>
      </c>
      <c r="D28" s="23">
        <v>3</v>
      </c>
      <c r="E28" s="24">
        <f t="shared" si="0"/>
        <v>9</v>
      </c>
      <c r="F28" s="23">
        <v>3</v>
      </c>
      <c r="G28" s="23">
        <v>2</v>
      </c>
      <c r="H28" s="24">
        <f t="shared" si="1"/>
        <v>5</v>
      </c>
      <c r="I28" s="23">
        <v>4</v>
      </c>
      <c r="J28" s="23">
        <v>3</v>
      </c>
      <c r="K28" s="23">
        <v>1</v>
      </c>
      <c r="L28" s="24">
        <f t="shared" si="2"/>
        <v>8</v>
      </c>
      <c r="M28" s="23">
        <v>3</v>
      </c>
      <c r="N28" s="23">
        <v>3</v>
      </c>
      <c r="O28" s="23">
        <v>3</v>
      </c>
      <c r="P28" s="23">
        <v>3</v>
      </c>
      <c r="Q28" s="24">
        <f t="shared" si="3"/>
        <v>12</v>
      </c>
      <c r="R28" s="23">
        <v>2</v>
      </c>
      <c r="S28" s="23">
        <v>1</v>
      </c>
      <c r="T28" s="24">
        <f t="shared" si="4"/>
        <v>3</v>
      </c>
      <c r="U28" s="23">
        <v>1</v>
      </c>
      <c r="V28" s="24">
        <f t="shared" si="5"/>
        <v>1</v>
      </c>
      <c r="W28" s="20">
        <f t="shared" si="6"/>
        <v>38</v>
      </c>
      <c r="X28" s="24" t="s">
        <v>22</v>
      </c>
    </row>
    <row r="29" spans="1:24" x14ac:dyDescent="0.3">
      <c r="A29" s="24" t="s">
        <v>33</v>
      </c>
      <c r="B29" s="23">
        <v>3</v>
      </c>
      <c r="C29" s="23">
        <v>3</v>
      </c>
      <c r="D29" s="23">
        <v>1</v>
      </c>
      <c r="E29" s="24">
        <f t="shared" si="0"/>
        <v>7</v>
      </c>
      <c r="F29" s="23">
        <v>3</v>
      </c>
      <c r="G29" s="23">
        <v>2</v>
      </c>
      <c r="H29" s="24">
        <f t="shared" si="1"/>
        <v>5</v>
      </c>
      <c r="I29" s="23">
        <v>3</v>
      </c>
      <c r="J29" s="23">
        <v>0</v>
      </c>
      <c r="K29" s="23">
        <v>1</v>
      </c>
      <c r="L29" s="24">
        <f t="shared" si="2"/>
        <v>4</v>
      </c>
      <c r="M29" s="23">
        <v>3</v>
      </c>
      <c r="N29" s="23">
        <v>3</v>
      </c>
      <c r="O29" s="23">
        <v>3</v>
      </c>
      <c r="P29" s="23">
        <v>1</v>
      </c>
      <c r="Q29" s="24">
        <f t="shared" si="3"/>
        <v>10</v>
      </c>
      <c r="R29" s="23">
        <v>2</v>
      </c>
      <c r="S29" s="23">
        <v>3</v>
      </c>
      <c r="T29" s="24">
        <f t="shared" si="4"/>
        <v>5</v>
      </c>
      <c r="U29" s="23">
        <v>1</v>
      </c>
      <c r="V29" s="24">
        <f t="shared" si="5"/>
        <v>1</v>
      </c>
      <c r="W29" s="20">
        <f t="shared" si="6"/>
        <v>32</v>
      </c>
      <c r="X29" s="24" t="s">
        <v>13</v>
      </c>
    </row>
    <row r="30" spans="1:24" x14ac:dyDescent="0.3">
      <c r="A30" s="24" t="s">
        <v>34</v>
      </c>
      <c r="B30" s="23">
        <v>1</v>
      </c>
      <c r="C30" s="23">
        <v>1</v>
      </c>
      <c r="D30" s="23">
        <v>1</v>
      </c>
      <c r="E30" s="24">
        <f t="shared" si="0"/>
        <v>3</v>
      </c>
      <c r="F30" s="23">
        <v>3</v>
      </c>
      <c r="G30" s="23">
        <v>0</v>
      </c>
      <c r="H30" s="24">
        <f t="shared" si="1"/>
        <v>3</v>
      </c>
      <c r="I30" s="23">
        <v>1</v>
      </c>
      <c r="J30" s="23">
        <v>0</v>
      </c>
      <c r="K30" s="23">
        <v>1</v>
      </c>
      <c r="L30" s="24">
        <f t="shared" si="2"/>
        <v>2</v>
      </c>
      <c r="M30" s="23">
        <v>1</v>
      </c>
      <c r="N30" s="23">
        <v>1</v>
      </c>
      <c r="O30" s="23">
        <v>0</v>
      </c>
      <c r="P30" s="23">
        <v>0</v>
      </c>
      <c r="Q30" s="24">
        <f t="shared" si="3"/>
        <v>2</v>
      </c>
      <c r="R30" s="23">
        <v>0</v>
      </c>
      <c r="S30" s="23">
        <v>0</v>
      </c>
      <c r="T30" s="24">
        <f t="shared" si="4"/>
        <v>0</v>
      </c>
      <c r="U30" s="23">
        <v>0</v>
      </c>
      <c r="V30" s="24">
        <f t="shared" si="5"/>
        <v>0</v>
      </c>
      <c r="W30" s="20">
        <f t="shared" si="6"/>
        <v>10</v>
      </c>
      <c r="X30" s="24" t="s">
        <v>16</v>
      </c>
    </row>
    <row r="31" spans="1:24" x14ac:dyDescent="0.3">
      <c r="A31" s="24" t="s">
        <v>35</v>
      </c>
      <c r="B31" s="23">
        <v>1</v>
      </c>
      <c r="C31" s="23">
        <v>1</v>
      </c>
      <c r="D31" s="23">
        <v>1</v>
      </c>
      <c r="E31" s="24">
        <f t="shared" si="0"/>
        <v>3</v>
      </c>
      <c r="F31" s="23">
        <v>1</v>
      </c>
      <c r="G31" s="23">
        <v>0</v>
      </c>
      <c r="H31" s="24">
        <f t="shared" si="1"/>
        <v>1</v>
      </c>
      <c r="I31" s="23">
        <v>1</v>
      </c>
      <c r="J31" s="23">
        <v>1</v>
      </c>
      <c r="K31" s="23">
        <v>1</v>
      </c>
      <c r="L31" s="24">
        <f t="shared" si="2"/>
        <v>3</v>
      </c>
      <c r="M31" s="23">
        <v>1</v>
      </c>
      <c r="N31" s="23">
        <v>1</v>
      </c>
      <c r="O31" s="23">
        <v>1</v>
      </c>
      <c r="P31" s="23">
        <v>1</v>
      </c>
      <c r="Q31" s="24">
        <f t="shared" si="3"/>
        <v>4</v>
      </c>
      <c r="R31" s="23">
        <v>0</v>
      </c>
      <c r="S31" s="23">
        <v>1</v>
      </c>
      <c r="T31" s="24">
        <f t="shared" si="4"/>
        <v>1</v>
      </c>
      <c r="U31" s="23">
        <v>1</v>
      </c>
      <c r="V31" s="24">
        <f t="shared" si="5"/>
        <v>1</v>
      </c>
      <c r="W31" s="20">
        <f t="shared" si="6"/>
        <v>13</v>
      </c>
      <c r="X31" s="24" t="s">
        <v>16</v>
      </c>
    </row>
    <row r="32" spans="1:24" x14ac:dyDescent="0.3">
      <c r="A32" s="24" t="s">
        <v>36</v>
      </c>
      <c r="B32" s="23">
        <v>1</v>
      </c>
      <c r="C32" s="23">
        <v>0</v>
      </c>
      <c r="D32" s="23">
        <v>1</v>
      </c>
      <c r="E32" s="24">
        <f t="shared" si="0"/>
        <v>2</v>
      </c>
      <c r="F32" s="23">
        <v>1</v>
      </c>
      <c r="G32" s="23">
        <v>2</v>
      </c>
      <c r="H32" s="24">
        <f t="shared" si="1"/>
        <v>3</v>
      </c>
      <c r="I32" s="23">
        <v>1</v>
      </c>
      <c r="J32" s="23">
        <v>0</v>
      </c>
      <c r="K32" s="23">
        <v>1</v>
      </c>
      <c r="L32" s="24">
        <f t="shared" si="2"/>
        <v>2</v>
      </c>
      <c r="M32" s="23">
        <v>1</v>
      </c>
      <c r="N32" s="23">
        <v>1</v>
      </c>
      <c r="O32" s="23">
        <v>0</v>
      </c>
      <c r="P32" s="23">
        <v>1</v>
      </c>
      <c r="Q32" s="24">
        <f t="shared" si="3"/>
        <v>3</v>
      </c>
      <c r="R32" s="23">
        <v>2</v>
      </c>
      <c r="S32" s="23">
        <v>1</v>
      </c>
      <c r="T32" s="24">
        <f t="shared" si="4"/>
        <v>3</v>
      </c>
      <c r="U32" s="23">
        <v>1</v>
      </c>
      <c r="V32" s="24">
        <f t="shared" si="5"/>
        <v>1</v>
      </c>
      <c r="W32" s="20">
        <f t="shared" si="6"/>
        <v>14</v>
      </c>
      <c r="X32" s="24" t="s">
        <v>16</v>
      </c>
    </row>
    <row r="33" spans="1:24" x14ac:dyDescent="0.3">
      <c r="A33" s="24" t="s">
        <v>37</v>
      </c>
      <c r="B33" s="23">
        <v>3</v>
      </c>
      <c r="C33" s="23">
        <v>3</v>
      </c>
      <c r="D33" s="23">
        <v>3</v>
      </c>
      <c r="E33" s="24">
        <f t="shared" si="0"/>
        <v>9</v>
      </c>
      <c r="F33" s="23">
        <v>6</v>
      </c>
      <c r="G33" s="23">
        <v>2</v>
      </c>
      <c r="H33" s="24">
        <f t="shared" si="1"/>
        <v>8</v>
      </c>
      <c r="I33" s="23">
        <v>4</v>
      </c>
      <c r="J33" s="23">
        <v>3</v>
      </c>
      <c r="K33" s="23">
        <v>1</v>
      </c>
      <c r="L33" s="24">
        <f t="shared" si="2"/>
        <v>8</v>
      </c>
      <c r="M33" s="23">
        <v>1</v>
      </c>
      <c r="N33" s="23">
        <v>1</v>
      </c>
      <c r="O33" s="23">
        <v>1</v>
      </c>
      <c r="P33" s="23">
        <v>1</v>
      </c>
      <c r="Q33" s="24">
        <f t="shared" si="3"/>
        <v>4</v>
      </c>
      <c r="R33" s="23">
        <v>2</v>
      </c>
      <c r="S33" s="23">
        <v>1</v>
      </c>
      <c r="T33" s="24">
        <f t="shared" si="4"/>
        <v>3</v>
      </c>
      <c r="U33" s="23">
        <v>1</v>
      </c>
      <c r="V33" s="24">
        <f t="shared" si="5"/>
        <v>1</v>
      </c>
      <c r="W33" s="20">
        <f t="shared" si="6"/>
        <v>33</v>
      </c>
      <c r="X33" s="24" t="s">
        <v>13</v>
      </c>
    </row>
    <row r="35" spans="1:24" ht="43.2" x14ac:dyDescent="0.3">
      <c r="A35" s="13" t="s">
        <v>40</v>
      </c>
      <c r="B35" s="7">
        <v>2</v>
      </c>
      <c r="C35" s="7">
        <v>3</v>
      </c>
      <c r="D35" s="7">
        <v>4</v>
      </c>
      <c r="E35" s="9" t="s">
        <v>2</v>
      </c>
      <c r="F35" s="7">
        <v>5</v>
      </c>
      <c r="G35" s="7">
        <v>6</v>
      </c>
      <c r="H35" s="9" t="s">
        <v>2</v>
      </c>
      <c r="I35" s="7">
        <v>1</v>
      </c>
      <c r="J35" s="7">
        <v>7</v>
      </c>
      <c r="K35" s="7">
        <v>8</v>
      </c>
      <c r="L35" s="9" t="s">
        <v>2</v>
      </c>
      <c r="M35" s="7">
        <v>9</v>
      </c>
      <c r="N35" s="7">
        <v>10</v>
      </c>
      <c r="O35" s="7">
        <v>11</v>
      </c>
      <c r="P35" s="7">
        <v>12</v>
      </c>
      <c r="Q35" s="9" t="s">
        <v>2</v>
      </c>
      <c r="R35" s="7">
        <v>13</v>
      </c>
      <c r="S35" s="7">
        <v>14</v>
      </c>
      <c r="T35" s="9" t="s">
        <v>2</v>
      </c>
      <c r="U35" s="7">
        <v>15</v>
      </c>
      <c r="V35" s="9" t="s">
        <v>2</v>
      </c>
      <c r="W35" s="10" t="s">
        <v>9</v>
      </c>
      <c r="X35" s="13" t="s">
        <v>46</v>
      </c>
    </row>
    <row r="36" spans="1:24" x14ac:dyDescent="0.3">
      <c r="A36" s="13" t="s">
        <v>41</v>
      </c>
      <c r="B36" s="7">
        <v>3</v>
      </c>
      <c r="C36" s="7">
        <v>3</v>
      </c>
      <c r="D36" s="7">
        <v>3</v>
      </c>
      <c r="E36" s="10">
        <v>9</v>
      </c>
      <c r="F36" s="7">
        <v>9</v>
      </c>
      <c r="G36" s="7">
        <v>2</v>
      </c>
      <c r="H36" s="14">
        <v>11</v>
      </c>
      <c r="I36" s="7">
        <v>4</v>
      </c>
      <c r="J36" s="7">
        <v>3</v>
      </c>
      <c r="K36" s="7">
        <v>1</v>
      </c>
      <c r="L36" s="14">
        <v>8</v>
      </c>
      <c r="M36" s="7">
        <v>3</v>
      </c>
      <c r="N36" s="7">
        <v>3</v>
      </c>
      <c r="O36" s="7">
        <v>3</v>
      </c>
      <c r="P36" s="7">
        <v>3</v>
      </c>
      <c r="Q36" s="14">
        <v>12</v>
      </c>
      <c r="R36" s="7">
        <v>2</v>
      </c>
      <c r="S36" s="7">
        <v>3</v>
      </c>
      <c r="T36" s="14">
        <v>5</v>
      </c>
      <c r="U36" s="7">
        <v>1</v>
      </c>
      <c r="V36" s="14">
        <v>1</v>
      </c>
      <c r="W36" s="5" t="s">
        <v>16</v>
      </c>
      <c r="X36" s="11">
        <f>COUNTIF(X11:X33,"низкий")</f>
        <v>4</v>
      </c>
    </row>
    <row r="37" spans="1:24" x14ac:dyDescent="0.3">
      <c r="A37" s="13">
        <v>0</v>
      </c>
      <c r="B37" s="5">
        <f t="shared" ref="B37:V37" si="7">COUNTIF(B11:B33,0)</f>
        <v>1</v>
      </c>
      <c r="C37" s="5">
        <f t="shared" si="7"/>
        <v>1</v>
      </c>
      <c r="D37" s="5">
        <f t="shared" si="7"/>
        <v>0</v>
      </c>
      <c r="E37" s="11">
        <f t="shared" si="7"/>
        <v>0</v>
      </c>
      <c r="F37" s="5">
        <f t="shared" si="7"/>
        <v>1</v>
      </c>
      <c r="G37" s="5">
        <f t="shared" si="7"/>
        <v>3</v>
      </c>
      <c r="H37" s="11">
        <f t="shared" si="7"/>
        <v>0</v>
      </c>
      <c r="I37" s="5">
        <f t="shared" si="7"/>
        <v>0</v>
      </c>
      <c r="J37" s="5">
        <f t="shared" si="7"/>
        <v>4</v>
      </c>
      <c r="K37" s="5">
        <f t="shared" si="7"/>
        <v>0</v>
      </c>
      <c r="L37" s="11">
        <f t="shared" si="7"/>
        <v>0</v>
      </c>
      <c r="M37" s="5">
        <f t="shared" si="7"/>
        <v>1</v>
      </c>
      <c r="N37" s="5">
        <f t="shared" si="7"/>
        <v>0</v>
      </c>
      <c r="O37" s="5">
        <f t="shared" si="7"/>
        <v>2</v>
      </c>
      <c r="P37" s="5">
        <f t="shared" si="7"/>
        <v>2</v>
      </c>
      <c r="Q37" s="11">
        <f t="shared" si="7"/>
        <v>0</v>
      </c>
      <c r="R37" s="5">
        <f t="shared" si="7"/>
        <v>6</v>
      </c>
      <c r="S37" s="5">
        <f t="shared" si="7"/>
        <v>4</v>
      </c>
      <c r="T37" s="11">
        <f t="shared" si="7"/>
        <v>2</v>
      </c>
      <c r="U37" s="5">
        <f t="shared" si="7"/>
        <v>4</v>
      </c>
      <c r="V37" s="11">
        <f t="shared" si="7"/>
        <v>4</v>
      </c>
      <c r="W37" s="5" t="s">
        <v>13</v>
      </c>
      <c r="X37" s="11">
        <f>COUNTIF(X11:X33,"средний")</f>
        <v>12</v>
      </c>
    </row>
    <row r="38" spans="1:24" x14ac:dyDescent="0.3">
      <c r="A38" s="13">
        <v>1</v>
      </c>
      <c r="B38" s="5">
        <f t="shared" ref="B38:V38" si="8">COUNTIF(B11:B33,1)</f>
        <v>4</v>
      </c>
      <c r="C38" s="5">
        <f t="shared" si="8"/>
        <v>7</v>
      </c>
      <c r="D38" s="5">
        <f t="shared" si="8"/>
        <v>11</v>
      </c>
      <c r="E38" s="11">
        <f t="shared" si="8"/>
        <v>0</v>
      </c>
      <c r="F38" s="5">
        <f t="shared" si="8"/>
        <v>4</v>
      </c>
      <c r="G38" s="5">
        <f t="shared" si="8"/>
        <v>0</v>
      </c>
      <c r="H38" s="11">
        <f t="shared" si="8"/>
        <v>1</v>
      </c>
      <c r="I38" s="5">
        <f t="shared" si="8"/>
        <v>8</v>
      </c>
      <c r="J38" s="5">
        <f t="shared" si="8"/>
        <v>7</v>
      </c>
      <c r="K38" s="5">
        <f t="shared" si="8"/>
        <v>23</v>
      </c>
      <c r="L38" s="11">
        <f t="shared" si="8"/>
        <v>0</v>
      </c>
      <c r="M38" s="5">
        <f t="shared" si="8"/>
        <v>9</v>
      </c>
      <c r="N38" s="5">
        <f t="shared" si="8"/>
        <v>12</v>
      </c>
      <c r="O38" s="5">
        <f t="shared" si="8"/>
        <v>11</v>
      </c>
      <c r="P38" s="5">
        <f t="shared" si="8"/>
        <v>13</v>
      </c>
      <c r="Q38" s="11">
        <f t="shared" si="8"/>
        <v>0</v>
      </c>
      <c r="R38" s="5">
        <f t="shared" si="8"/>
        <v>0</v>
      </c>
      <c r="S38" s="5">
        <f t="shared" si="8"/>
        <v>14</v>
      </c>
      <c r="T38" s="11">
        <f t="shared" si="8"/>
        <v>4</v>
      </c>
      <c r="U38" s="5">
        <f t="shared" si="8"/>
        <v>19</v>
      </c>
      <c r="V38" s="11">
        <f t="shared" si="8"/>
        <v>19</v>
      </c>
      <c r="W38" s="5" t="s">
        <v>22</v>
      </c>
      <c r="X38" s="11">
        <f>COUNTIF(X11:X33,"высокий")</f>
        <v>7</v>
      </c>
    </row>
    <row r="39" spans="1:24" x14ac:dyDescent="0.3">
      <c r="A39" s="13">
        <v>2</v>
      </c>
      <c r="B39" s="5">
        <f t="shared" ref="B39:J39" si="9">COUNTIF(B11:B33,2)</f>
        <v>0</v>
      </c>
      <c r="C39" s="5">
        <f t="shared" si="9"/>
        <v>0</v>
      </c>
      <c r="D39" s="5">
        <f t="shared" si="9"/>
        <v>0</v>
      </c>
      <c r="E39" s="11">
        <f t="shared" si="9"/>
        <v>2</v>
      </c>
      <c r="F39" s="5">
        <f t="shared" si="9"/>
        <v>1</v>
      </c>
      <c r="G39" s="5">
        <f t="shared" si="9"/>
        <v>20</v>
      </c>
      <c r="H39" s="11">
        <f t="shared" si="9"/>
        <v>2</v>
      </c>
      <c r="I39" s="5">
        <f t="shared" si="9"/>
        <v>0</v>
      </c>
      <c r="J39" s="5">
        <f t="shared" si="9"/>
        <v>3</v>
      </c>
      <c r="K39" s="5"/>
      <c r="L39" s="11">
        <f t="shared" ref="L39:T39" si="10">COUNTIF(L11:L33,2)</f>
        <v>3</v>
      </c>
      <c r="M39" s="5">
        <f t="shared" si="10"/>
        <v>0</v>
      </c>
      <c r="N39" s="5">
        <f t="shared" si="10"/>
        <v>0</v>
      </c>
      <c r="O39" s="5">
        <f t="shared" si="10"/>
        <v>0</v>
      </c>
      <c r="P39" s="5">
        <f t="shared" si="10"/>
        <v>0</v>
      </c>
      <c r="Q39" s="11">
        <f t="shared" si="10"/>
        <v>1</v>
      </c>
      <c r="R39" s="5">
        <f t="shared" si="10"/>
        <v>17</v>
      </c>
      <c r="S39" s="5">
        <f t="shared" si="10"/>
        <v>0</v>
      </c>
      <c r="T39" s="11">
        <f t="shared" si="10"/>
        <v>2</v>
      </c>
      <c r="U39" s="5"/>
      <c r="V39" s="11"/>
    </row>
    <row r="40" spans="1:24" x14ac:dyDescent="0.3">
      <c r="A40" s="13">
        <v>3</v>
      </c>
      <c r="B40" s="5">
        <f t="shared" ref="B40:J40" si="11">COUNTIF(B11:B33,3)</f>
        <v>18</v>
      </c>
      <c r="C40" s="5">
        <f t="shared" si="11"/>
        <v>15</v>
      </c>
      <c r="D40" s="5">
        <f t="shared" si="11"/>
        <v>12</v>
      </c>
      <c r="E40" s="11">
        <f t="shared" si="11"/>
        <v>2</v>
      </c>
      <c r="F40" s="5">
        <f t="shared" si="11"/>
        <v>5</v>
      </c>
      <c r="G40" s="5">
        <f t="shared" si="11"/>
        <v>0</v>
      </c>
      <c r="H40" s="11">
        <f t="shared" si="11"/>
        <v>4</v>
      </c>
      <c r="I40" s="5">
        <f t="shared" si="11"/>
        <v>5</v>
      </c>
      <c r="J40" s="5">
        <f t="shared" si="11"/>
        <v>9</v>
      </c>
      <c r="K40" s="5"/>
      <c r="L40" s="11">
        <f t="shared" ref="L40:Q40" si="12">COUNTIF(L11:L33,3)</f>
        <v>4</v>
      </c>
      <c r="M40" s="5">
        <f t="shared" si="12"/>
        <v>13</v>
      </c>
      <c r="N40" s="5">
        <f t="shared" si="12"/>
        <v>11</v>
      </c>
      <c r="O40" s="5">
        <f t="shared" si="12"/>
        <v>10</v>
      </c>
      <c r="P40" s="5">
        <f t="shared" si="12"/>
        <v>8</v>
      </c>
      <c r="Q40" s="11">
        <f t="shared" si="12"/>
        <v>3</v>
      </c>
      <c r="R40" s="5"/>
      <c r="S40" s="5">
        <f>COUNTIF(S11:S33,3)</f>
        <v>5</v>
      </c>
      <c r="T40" s="11">
        <f>COUNTIF(T11:T33,3)</f>
        <v>10</v>
      </c>
      <c r="U40" s="5"/>
      <c r="V40" s="11"/>
    </row>
    <row r="41" spans="1:24" x14ac:dyDescent="0.3">
      <c r="A41" s="13">
        <v>4</v>
      </c>
      <c r="B41" s="5"/>
      <c r="C41" s="5"/>
      <c r="D41" s="5"/>
      <c r="E41" s="11">
        <f>COUNTIF(E11:E33,4)</f>
        <v>0</v>
      </c>
      <c r="F41" s="5">
        <f>COUNTIF(F11:F33,4)</f>
        <v>3</v>
      </c>
      <c r="G41" s="5"/>
      <c r="H41" s="11">
        <f>COUNTIF(H11:H33,4)</f>
        <v>0</v>
      </c>
      <c r="I41" s="5">
        <f>COUNTIF(I11:I33,4)</f>
        <v>10</v>
      </c>
      <c r="J41" s="5"/>
      <c r="K41" s="5"/>
      <c r="L41" s="11">
        <f>COUNTIF(L11:L33,4)</f>
        <v>1</v>
      </c>
      <c r="M41" s="5"/>
      <c r="N41" s="5"/>
      <c r="O41" s="5"/>
      <c r="P41" s="5"/>
      <c r="Q41" s="11">
        <f>COUNTIF(Q11:Q33,4)</f>
        <v>5</v>
      </c>
      <c r="R41" s="5"/>
      <c r="S41" s="5"/>
      <c r="T41" s="11">
        <f>COUNTIF(T11:T33,4)</f>
        <v>0</v>
      </c>
      <c r="U41" s="5"/>
      <c r="V41" s="11"/>
    </row>
    <row r="42" spans="1:24" x14ac:dyDescent="0.3">
      <c r="A42" s="13">
        <v>5</v>
      </c>
      <c r="B42" s="5"/>
      <c r="C42" s="5"/>
      <c r="D42" s="5"/>
      <c r="E42" s="11">
        <f>COUNTIF(E11:E33,5)</f>
        <v>4</v>
      </c>
      <c r="F42" s="5">
        <f>COUNTIF(F11:F33,5)</f>
        <v>0</v>
      </c>
      <c r="G42" s="5"/>
      <c r="H42" s="11">
        <f>COUNTIF(H11:H33,5)</f>
        <v>4</v>
      </c>
      <c r="I42" s="5"/>
      <c r="J42" s="5"/>
      <c r="K42" s="5"/>
      <c r="L42" s="11">
        <f>COUNTIF(L11:L33,5)</f>
        <v>3</v>
      </c>
      <c r="M42" s="5"/>
      <c r="N42" s="5"/>
      <c r="O42" s="5"/>
      <c r="P42" s="5"/>
      <c r="Q42" s="11">
        <f>COUNTIF(Q11:Q33,5)</f>
        <v>0</v>
      </c>
      <c r="R42" s="5"/>
      <c r="S42" s="5"/>
      <c r="T42" s="11">
        <f>COUNTIF(T11:T33,5)</f>
        <v>5</v>
      </c>
      <c r="U42" s="5"/>
      <c r="V42" s="11"/>
    </row>
    <row r="43" spans="1:24" x14ac:dyDescent="0.3">
      <c r="A43" s="13">
        <v>6</v>
      </c>
      <c r="B43" s="5"/>
      <c r="C43" s="5"/>
      <c r="D43" s="5"/>
      <c r="E43" s="11">
        <f>COUNTIF(E11:E33,6)</f>
        <v>0</v>
      </c>
      <c r="F43" s="5">
        <f>COUNTIF(F11:F33,6)</f>
        <v>7</v>
      </c>
      <c r="G43" s="5"/>
      <c r="H43" s="11">
        <f>COUNTIF(H11:H33,6)</f>
        <v>3</v>
      </c>
      <c r="I43" s="5"/>
      <c r="J43" s="5"/>
      <c r="K43" s="5"/>
      <c r="L43" s="11">
        <f>COUNTIF(L11:L33,6)</f>
        <v>2</v>
      </c>
      <c r="M43" s="5"/>
      <c r="N43" s="5"/>
      <c r="O43" s="5"/>
      <c r="P43" s="5"/>
      <c r="Q43" s="11">
        <f>COUNTIF(Q11:Q33,6)</f>
        <v>1</v>
      </c>
      <c r="R43" s="5"/>
      <c r="S43" s="5"/>
      <c r="T43" s="11"/>
      <c r="U43" s="5"/>
      <c r="V43" s="11"/>
      <c r="W43" s="17"/>
      <c r="X43" s="18"/>
    </row>
    <row r="44" spans="1:24" x14ac:dyDescent="0.3">
      <c r="A44" s="13">
        <v>7</v>
      </c>
      <c r="B44" s="5"/>
      <c r="C44" s="5"/>
      <c r="D44" s="5"/>
      <c r="E44" s="11">
        <f>COUNTIF(E11:E33,7)</f>
        <v>4</v>
      </c>
      <c r="F44" s="5">
        <f>COUNTIF(F11:F33,7)</f>
        <v>0</v>
      </c>
      <c r="G44" s="5"/>
      <c r="H44" s="11">
        <f>COUNTIF(H11:H33,7)</f>
        <v>0</v>
      </c>
      <c r="I44" s="5"/>
      <c r="J44" s="5"/>
      <c r="K44" s="5"/>
      <c r="L44" s="11">
        <f>COUNTIF(L11:L33,7)</f>
        <v>3</v>
      </c>
      <c r="M44" s="5"/>
      <c r="N44" s="5"/>
      <c r="O44" s="5"/>
      <c r="P44" s="5"/>
      <c r="Q44" s="11">
        <f>COUNTIF(Q11:Q33,7)</f>
        <v>0</v>
      </c>
      <c r="R44" s="5"/>
      <c r="S44" s="5"/>
      <c r="T44" s="11"/>
      <c r="U44" s="5"/>
      <c r="V44" s="11"/>
      <c r="W44" s="17"/>
      <c r="X44" s="19"/>
    </row>
    <row r="45" spans="1:24" x14ac:dyDescent="0.3">
      <c r="A45" s="13">
        <v>8</v>
      </c>
      <c r="B45" s="5"/>
      <c r="C45" s="5"/>
      <c r="D45" s="5"/>
      <c r="E45" s="11">
        <f>COUNTIF(E11:E33,8)</f>
        <v>0</v>
      </c>
      <c r="F45" s="5">
        <f>COUNTIF(F11:F33,8)</f>
        <v>0</v>
      </c>
      <c r="G45" s="5"/>
      <c r="H45" s="11">
        <f>COUNTIF(H11:H33,8)</f>
        <v>7</v>
      </c>
      <c r="I45" s="5"/>
      <c r="J45" s="5"/>
      <c r="K45" s="5"/>
      <c r="L45" s="11">
        <f>COUNTIF(L11:L33,8)</f>
        <v>7</v>
      </c>
      <c r="M45" s="5"/>
      <c r="N45" s="5"/>
      <c r="O45" s="5"/>
      <c r="P45" s="5"/>
      <c r="Q45" s="11">
        <f>COUNTIF(Q11:Q33,8)</f>
        <v>4</v>
      </c>
      <c r="R45" s="5"/>
      <c r="S45" s="5"/>
      <c r="T45" s="11"/>
      <c r="U45" s="5"/>
      <c r="V45" s="11"/>
      <c r="W45" s="17"/>
      <c r="X45" s="19"/>
    </row>
    <row r="46" spans="1:24" x14ac:dyDescent="0.3">
      <c r="A46" s="13">
        <v>9</v>
      </c>
      <c r="B46" s="5"/>
      <c r="C46" s="5"/>
      <c r="D46" s="5"/>
      <c r="E46" s="11">
        <f>COUNTIF(E11:E33,9)</f>
        <v>11</v>
      </c>
      <c r="F46" s="5">
        <f>COUNTIF(F11:F33,9)</f>
        <v>2</v>
      </c>
      <c r="G46" s="5"/>
      <c r="H46" s="11">
        <f>COUNTIF(H11:H33,9)</f>
        <v>0</v>
      </c>
      <c r="I46" s="5"/>
      <c r="J46" s="5"/>
      <c r="K46" s="5"/>
      <c r="L46" s="11">
        <f>COUNTIF(L11:L33,9)</f>
        <v>0</v>
      </c>
      <c r="M46" s="5"/>
      <c r="N46" s="5"/>
      <c r="O46" s="5"/>
      <c r="P46" s="5"/>
      <c r="Q46" s="11">
        <f>COUNTIF(Q11:Q33,9)</f>
        <v>0</v>
      </c>
      <c r="R46" s="5"/>
      <c r="S46" s="5"/>
      <c r="T46" s="11"/>
      <c r="U46" s="5"/>
      <c r="V46" s="11"/>
    </row>
    <row r="47" spans="1:24" x14ac:dyDescent="0.3">
      <c r="A47" s="13">
        <v>10</v>
      </c>
      <c r="B47" s="5"/>
      <c r="C47" s="5"/>
      <c r="D47" s="5"/>
      <c r="E47" s="11"/>
      <c r="F47" s="5"/>
      <c r="G47" s="5"/>
      <c r="H47" s="11">
        <f>COUNTIF(H11:H33,10)</f>
        <v>0</v>
      </c>
      <c r="I47" s="5"/>
      <c r="J47" s="5"/>
      <c r="K47" s="5"/>
      <c r="L47" s="11">
        <f>COUNTIF(L11:L33,10)</f>
        <v>0</v>
      </c>
      <c r="M47" s="5"/>
      <c r="N47" s="5"/>
      <c r="O47" s="5"/>
      <c r="P47" s="5"/>
      <c r="Q47" s="11">
        <f>COUNTIF(Q11:Q33,10)</f>
        <v>3</v>
      </c>
      <c r="R47" s="5"/>
      <c r="S47" s="5"/>
      <c r="T47" s="11"/>
      <c r="U47" s="5"/>
      <c r="V47" s="11"/>
    </row>
    <row r="48" spans="1:24" x14ac:dyDescent="0.3">
      <c r="A48" s="13">
        <v>11</v>
      </c>
      <c r="B48" s="5"/>
      <c r="C48" s="5"/>
      <c r="D48" s="5"/>
      <c r="E48" s="11"/>
      <c r="F48" s="5"/>
      <c r="G48" s="5"/>
      <c r="H48" s="11">
        <f>COUNTIF(H11:H33,11)</f>
        <v>2</v>
      </c>
      <c r="I48" s="5"/>
      <c r="J48" s="5"/>
      <c r="K48" s="5"/>
      <c r="L48" s="11"/>
      <c r="M48" s="5"/>
      <c r="N48" s="5"/>
      <c r="O48" s="5"/>
      <c r="P48" s="5"/>
      <c r="Q48" s="11">
        <f>COUNTIF(Q11:Q33,11)</f>
        <v>0</v>
      </c>
      <c r="R48" s="5"/>
      <c r="S48" s="5"/>
      <c r="T48" s="11"/>
      <c r="U48" s="5"/>
      <c r="V48" s="11"/>
    </row>
    <row r="49" spans="1:22" x14ac:dyDescent="0.3">
      <c r="A49" s="13">
        <v>12</v>
      </c>
      <c r="B49" s="5"/>
      <c r="C49" s="5"/>
      <c r="D49" s="5"/>
      <c r="E49" s="11"/>
      <c r="F49" s="5"/>
      <c r="G49" s="5"/>
      <c r="H49" s="11"/>
      <c r="I49" s="5"/>
      <c r="J49" s="5"/>
      <c r="K49" s="5"/>
      <c r="L49" s="11"/>
      <c r="M49" s="5"/>
      <c r="N49" s="5"/>
      <c r="O49" s="5"/>
      <c r="P49" s="5"/>
      <c r="Q49" s="11">
        <f>COUNTIF(Q11:Q33,12)</f>
        <v>6</v>
      </c>
      <c r="R49" s="5"/>
      <c r="S49" s="5"/>
      <c r="T49" s="11"/>
      <c r="U49" s="5"/>
      <c r="V49" s="11"/>
    </row>
    <row r="50" spans="1:22" x14ac:dyDescent="0.3">
      <c r="A50" s="12" t="s">
        <v>45</v>
      </c>
      <c r="B50" s="6">
        <f>SUM(B37:B49)</f>
        <v>23</v>
      </c>
      <c r="C50" s="6">
        <f t="shared" ref="C50:V50" si="13">SUM(C37:C49)</f>
        <v>23</v>
      </c>
      <c r="D50" s="6">
        <f t="shared" si="13"/>
        <v>23</v>
      </c>
      <c r="E50" s="12">
        <f t="shared" si="13"/>
        <v>23</v>
      </c>
      <c r="F50" s="6">
        <f t="shared" si="13"/>
        <v>23</v>
      </c>
      <c r="G50" s="6">
        <f t="shared" si="13"/>
        <v>23</v>
      </c>
      <c r="H50" s="12">
        <f t="shared" si="13"/>
        <v>23</v>
      </c>
      <c r="I50" s="6">
        <f t="shared" si="13"/>
        <v>23</v>
      </c>
      <c r="J50" s="6">
        <f t="shared" si="13"/>
        <v>23</v>
      </c>
      <c r="K50" s="6">
        <f t="shared" si="13"/>
        <v>23</v>
      </c>
      <c r="L50" s="12">
        <f t="shared" si="13"/>
        <v>23</v>
      </c>
      <c r="M50" s="6">
        <f t="shared" si="13"/>
        <v>23</v>
      </c>
      <c r="N50" s="6">
        <f t="shared" si="13"/>
        <v>23</v>
      </c>
      <c r="O50" s="6">
        <f t="shared" si="13"/>
        <v>23</v>
      </c>
      <c r="P50" s="6">
        <f t="shared" si="13"/>
        <v>23</v>
      </c>
      <c r="Q50" s="12">
        <f t="shared" si="13"/>
        <v>23</v>
      </c>
      <c r="R50" s="6">
        <f t="shared" si="13"/>
        <v>23</v>
      </c>
      <c r="S50" s="6">
        <f t="shared" si="13"/>
        <v>23</v>
      </c>
      <c r="T50" s="12">
        <f t="shared" si="13"/>
        <v>23</v>
      </c>
      <c r="U50" s="6">
        <f t="shared" si="13"/>
        <v>23</v>
      </c>
      <c r="V50" s="12">
        <f t="shared" si="13"/>
        <v>23</v>
      </c>
    </row>
    <row r="51" spans="1:22" x14ac:dyDescent="0.3">
      <c r="A51" s="4"/>
      <c r="B51" s="4"/>
      <c r="C51" s="4"/>
    </row>
    <row r="52" spans="1:22" x14ac:dyDescent="0.3">
      <c r="A52" s="4"/>
      <c r="B52" s="4"/>
      <c r="C52" s="4"/>
    </row>
    <row r="55" spans="1:22" x14ac:dyDescent="0.3">
      <c r="A55" s="3"/>
      <c r="B55" s="3"/>
      <c r="C55" s="3"/>
      <c r="D55" s="3"/>
    </row>
    <row r="56" spans="1:22" x14ac:dyDescent="0.3">
      <c r="A56" s="3"/>
      <c r="B56" s="3"/>
      <c r="C56" s="3"/>
      <c r="D56" s="3"/>
    </row>
    <row r="57" spans="1:22" x14ac:dyDescent="0.3">
      <c r="A57" s="3"/>
      <c r="B57" s="3"/>
      <c r="C57" s="3"/>
      <c r="D57" s="3"/>
    </row>
    <row r="58" spans="1:22" x14ac:dyDescent="0.3">
      <c r="A58" s="3"/>
      <c r="B58" s="3"/>
      <c r="C58" s="3"/>
      <c r="D58" s="3"/>
    </row>
    <row r="59" spans="1:22" x14ac:dyDescent="0.3">
      <c r="A59" s="3"/>
      <c r="B59" s="3"/>
      <c r="C59" s="3"/>
      <c r="D59" s="3"/>
    </row>
    <row r="60" spans="1:22" x14ac:dyDescent="0.3">
      <c r="A60" s="3"/>
      <c r="B60" s="3"/>
      <c r="C60" s="3"/>
      <c r="D60" s="3"/>
    </row>
    <row r="61" spans="1:22" x14ac:dyDescent="0.3">
      <c r="A61" s="3"/>
      <c r="B61" s="3"/>
      <c r="C61" s="3"/>
      <c r="D61" s="3"/>
    </row>
    <row r="62" spans="1:22" x14ac:dyDescent="0.3">
      <c r="A62" s="3"/>
      <c r="B62" s="3"/>
      <c r="C62" s="3"/>
      <c r="D62" s="3"/>
    </row>
    <row r="63" spans="1:22" x14ac:dyDescent="0.3">
      <c r="A63" s="3"/>
      <c r="B63" s="3"/>
      <c r="C63" s="3"/>
      <c r="D63" s="3"/>
    </row>
    <row r="64" spans="1:22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</sheetData>
  <sheetProtection algorithmName="SHA-512" hashValue="yEsmcaSW6rjgketJwsH/SuF/Y3/0NR0CMYotpsIyLqxhjglebDhbU1vHThdg6ojTj850VOLeAqsdcrszw9q2Eg==" saltValue="RvHXpt9IO2XrTcIVOO9ZuQ==" spinCount="100000" sheet="1" objects="1" scenarios="1"/>
  <mergeCells count="57">
    <mergeCell ref="S9:S10"/>
    <mergeCell ref="T9:T10"/>
    <mergeCell ref="U9:U10"/>
    <mergeCell ref="V9:V10"/>
    <mergeCell ref="W9:W10"/>
    <mergeCell ref="R9:R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M6:M8"/>
    <mergeCell ref="N6:N8"/>
    <mergeCell ref="O6:O8"/>
    <mergeCell ref="A9:A10"/>
    <mergeCell ref="B9:B10"/>
    <mergeCell ref="C9:C10"/>
    <mergeCell ref="D9:D10"/>
    <mergeCell ref="E9:E10"/>
    <mergeCell ref="W4:W8"/>
    <mergeCell ref="X4:X10"/>
    <mergeCell ref="A6:A8"/>
    <mergeCell ref="B6:B8"/>
    <mergeCell ref="C6:C8"/>
    <mergeCell ref="D6:D8"/>
    <mergeCell ref="F6:F8"/>
    <mergeCell ref="G6:G8"/>
    <mergeCell ref="I6:I8"/>
    <mergeCell ref="J6:J8"/>
    <mergeCell ref="M4:P5"/>
    <mergeCell ref="Q4:Q8"/>
    <mergeCell ref="R4:S5"/>
    <mergeCell ref="T4:T8"/>
    <mergeCell ref="F9:F10"/>
    <mergeCell ref="K6:K8"/>
    <mergeCell ref="U4:U5"/>
    <mergeCell ref="V4:V8"/>
    <mergeCell ref="S6:S8"/>
    <mergeCell ref="U6:U8"/>
    <mergeCell ref="A1:X1"/>
    <mergeCell ref="G2:R2"/>
    <mergeCell ref="G3:R3"/>
    <mergeCell ref="A4:A5"/>
    <mergeCell ref="B4:D5"/>
    <mergeCell ref="E4:E8"/>
    <mergeCell ref="F4:G5"/>
    <mergeCell ref="H4:H8"/>
    <mergeCell ref="I4:K5"/>
    <mergeCell ref="L4:L8"/>
    <mergeCell ref="P6:P8"/>
    <mergeCell ref="R6:R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Описание</vt:lpstr>
      <vt:lpstr>Констатирующ этап_Контр гр</vt:lpstr>
      <vt:lpstr>Контрольный этап_Контр гр</vt:lpstr>
      <vt:lpstr>Констатирующ этап_Эксп гр</vt:lpstr>
      <vt:lpstr>Контр этап_Эксп гр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2026-03-04T16:38:26Z</dcterms:created>
  <dcterms:modified xsi:type="dcterms:W3CDTF">2026-03-12T12:22:01Z</dcterms:modified>
</cp:coreProperties>
</file>